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1_{3B6CB6A6-5BE8-41C1-87D2-58832E66162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SO02 Pol'!$A$1:$Y$413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412" i="12"/>
  <c r="BA409" i="12"/>
  <c r="BA407" i="12"/>
  <c r="BA402" i="12"/>
  <c r="BA397" i="12"/>
  <c r="BA28" i="12"/>
  <c r="BA10" i="12"/>
  <c r="G9" i="12"/>
  <c r="M9" i="12" s="1"/>
  <c r="I9" i="12"/>
  <c r="I8" i="12" s="1"/>
  <c r="K9" i="12"/>
  <c r="O9" i="12"/>
  <c r="O8" i="12" s="1"/>
  <c r="Q9" i="12"/>
  <c r="Q8" i="12" s="1"/>
  <c r="V9" i="12"/>
  <c r="G14" i="12"/>
  <c r="M14" i="12" s="1"/>
  <c r="I14" i="12"/>
  <c r="K14" i="12"/>
  <c r="K8" i="12" s="1"/>
  <c r="O14" i="12"/>
  <c r="Q14" i="12"/>
  <c r="V14" i="12"/>
  <c r="G17" i="12"/>
  <c r="I17" i="12"/>
  <c r="K17" i="12"/>
  <c r="M17" i="12"/>
  <c r="O17" i="12"/>
  <c r="Q17" i="12"/>
  <c r="V17" i="12"/>
  <c r="V8" i="12" s="1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7" i="12"/>
  <c r="M27" i="12" s="1"/>
  <c r="I27" i="12"/>
  <c r="K27" i="12"/>
  <c r="O27" i="12"/>
  <c r="Q27" i="12"/>
  <c r="V27" i="12"/>
  <c r="G32" i="12"/>
  <c r="I32" i="12"/>
  <c r="K32" i="12"/>
  <c r="M32" i="12"/>
  <c r="O32" i="12"/>
  <c r="Q32" i="12"/>
  <c r="V32" i="12"/>
  <c r="G37" i="12"/>
  <c r="M37" i="12" s="1"/>
  <c r="I37" i="12"/>
  <c r="K37" i="12"/>
  <c r="O37" i="12"/>
  <c r="Q37" i="12"/>
  <c r="V37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5" i="12"/>
  <c r="K45" i="12"/>
  <c r="M45" i="12"/>
  <c r="Q45" i="12"/>
  <c r="V45" i="12"/>
  <c r="G46" i="12"/>
  <c r="I46" i="12"/>
  <c r="I45" i="12" s="1"/>
  <c r="K46" i="12"/>
  <c r="M46" i="12"/>
  <c r="O46" i="12"/>
  <c r="O45" i="12" s="1"/>
  <c r="Q46" i="12"/>
  <c r="V46" i="12"/>
  <c r="G51" i="12"/>
  <c r="I51" i="12"/>
  <c r="I50" i="12" s="1"/>
  <c r="K51" i="12"/>
  <c r="M51" i="12"/>
  <c r="O51" i="12"/>
  <c r="Q51" i="12"/>
  <c r="V51" i="12"/>
  <c r="V50" i="12" s="1"/>
  <c r="G52" i="12"/>
  <c r="I52" i="12"/>
  <c r="K52" i="12"/>
  <c r="K50" i="12" s="1"/>
  <c r="M52" i="12"/>
  <c r="O52" i="12"/>
  <c r="Q52" i="12"/>
  <c r="V52" i="12"/>
  <c r="G53" i="12"/>
  <c r="G50" i="12" s="1"/>
  <c r="I53" i="12"/>
  <c r="K53" i="12"/>
  <c r="O53" i="12"/>
  <c r="Q53" i="12"/>
  <c r="V53" i="12"/>
  <c r="G54" i="12"/>
  <c r="M54" i="12" s="1"/>
  <c r="I54" i="12"/>
  <c r="K54" i="12"/>
  <c r="O54" i="12"/>
  <c r="O50" i="12" s="1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Q50" i="12" s="1"/>
  <c r="V58" i="12"/>
  <c r="G60" i="12"/>
  <c r="I60" i="12"/>
  <c r="K60" i="12"/>
  <c r="M60" i="12"/>
  <c r="O60" i="12"/>
  <c r="Q60" i="12"/>
  <c r="V60" i="12"/>
  <c r="G62" i="12"/>
  <c r="M62" i="12" s="1"/>
  <c r="I62" i="12"/>
  <c r="I61" i="12" s="1"/>
  <c r="K62" i="12"/>
  <c r="O62" i="12"/>
  <c r="Q62" i="12"/>
  <c r="Q61" i="12" s="1"/>
  <c r="V62" i="12"/>
  <c r="G64" i="12"/>
  <c r="M64" i="12" s="1"/>
  <c r="I64" i="12"/>
  <c r="K64" i="12"/>
  <c r="O64" i="12"/>
  <c r="O61" i="12" s="1"/>
  <c r="Q64" i="12"/>
  <c r="V64" i="12"/>
  <c r="G66" i="12"/>
  <c r="I66" i="12"/>
  <c r="K66" i="12"/>
  <c r="K61" i="12" s="1"/>
  <c r="M66" i="12"/>
  <c r="O66" i="12"/>
  <c r="Q66" i="12"/>
  <c r="V66" i="12"/>
  <c r="G68" i="12"/>
  <c r="I68" i="12"/>
  <c r="K68" i="12"/>
  <c r="M68" i="12"/>
  <c r="O68" i="12"/>
  <c r="Q68" i="12"/>
  <c r="V68" i="12"/>
  <c r="V61" i="12" s="1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5" i="12"/>
  <c r="G94" i="12" s="1"/>
  <c r="I95" i="12"/>
  <c r="K95" i="12"/>
  <c r="M95" i="12"/>
  <c r="O95" i="12"/>
  <c r="O94" i="12" s="1"/>
  <c r="Q95" i="12"/>
  <c r="V95" i="12"/>
  <c r="V94" i="12" s="1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Q94" i="12" s="1"/>
  <c r="V99" i="12"/>
  <c r="G101" i="12"/>
  <c r="I101" i="12"/>
  <c r="I94" i="12" s="1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9" i="12"/>
  <c r="M109" i="12" s="1"/>
  <c r="I109" i="12"/>
  <c r="K109" i="12"/>
  <c r="O109" i="12"/>
  <c r="Q109" i="12"/>
  <c r="V109" i="12"/>
  <c r="G113" i="12"/>
  <c r="M113" i="12" s="1"/>
  <c r="I113" i="12"/>
  <c r="K113" i="12"/>
  <c r="K94" i="12" s="1"/>
  <c r="O113" i="12"/>
  <c r="Q113" i="12"/>
  <c r="V113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2" i="12"/>
  <c r="I162" i="12"/>
  <c r="I161" i="12" s="1"/>
  <c r="K162" i="12"/>
  <c r="M162" i="12"/>
  <c r="O162" i="12"/>
  <c r="Q162" i="12"/>
  <c r="V162" i="12"/>
  <c r="V161" i="12" s="1"/>
  <c r="G164" i="12"/>
  <c r="M164" i="12" s="1"/>
  <c r="I164" i="12"/>
  <c r="K164" i="12"/>
  <c r="K161" i="12" s="1"/>
  <c r="O164" i="12"/>
  <c r="Q164" i="12"/>
  <c r="V164" i="12"/>
  <c r="G166" i="12"/>
  <c r="G161" i="12" s="1"/>
  <c r="I166" i="12"/>
  <c r="K166" i="12"/>
  <c r="O166" i="12"/>
  <c r="Q166" i="12"/>
  <c r="V166" i="12"/>
  <c r="G168" i="12"/>
  <c r="M168" i="12" s="1"/>
  <c r="I168" i="12"/>
  <c r="K168" i="12"/>
  <c r="O168" i="12"/>
  <c r="O161" i="12" s="1"/>
  <c r="Q168" i="12"/>
  <c r="V168" i="12"/>
  <c r="G174" i="12"/>
  <c r="M174" i="12" s="1"/>
  <c r="I174" i="12"/>
  <c r="K174" i="12"/>
  <c r="O174" i="12"/>
  <c r="Q174" i="12"/>
  <c r="V174" i="12"/>
  <c r="G180" i="12"/>
  <c r="I180" i="12"/>
  <c r="K180" i="12"/>
  <c r="M180" i="12"/>
  <c r="O180" i="12"/>
  <c r="Q180" i="12"/>
  <c r="V180" i="12"/>
  <c r="G186" i="12"/>
  <c r="I186" i="12"/>
  <c r="K186" i="12"/>
  <c r="M186" i="12"/>
  <c r="O186" i="12"/>
  <c r="Q186" i="12"/>
  <c r="V186" i="12"/>
  <c r="G192" i="12"/>
  <c r="M192" i="12" s="1"/>
  <c r="I192" i="12"/>
  <c r="K192" i="12"/>
  <c r="O192" i="12"/>
  <c r="Q192" i="12"/>
  <c r="Q161" i="12" s="1"/>
  <c r="V192" i="12"/>
  <c r="G197" i="12"/>
  <c r="I197" i="12"/>
  <c r="K197" i="12"/>
  <c r="M197" i="12"/>
  <c r="O197" i="12"/>
  <c r="Q197" i="12"/>
  <c r="V197" i="12"/>
  <c r="G202" i="12"/>
  <c r="M202" i="12" s="1"/>
  <c r="I202" i="12"/>
  <c r="K202" i="12"/>
  <c r="O202" i="12"/>
  <c r="Q202" i="12"/>
  <c r="V202" i="12"/>
  <c r="G206" i="12"/>
  <c r="M206" i="12" s="1"/>
  <c r="I206" i="12"/>
  <c r="K206" i="12"/>
  <c r="O206" i="12"/>
  <c r="Q206" i="12"/>
  <c r="V206" i="12"/>
  <c r="G209" i="12"/>
  <c r="M209" i="12" s="1"/>
  <c r="I209" i="12"/>
  <c r="K209" i="12"/>
  <c r="O209" i="12"/>
  <c r="Q209" i="12"/>
  <c r="V209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9" i="12"/>
  <c r="M219" i="12" s="1"/>
  <c r="I219" i="12"/>
  <c r="K219" i="12"/>
  <c r="O219" i="12"/>
  <c r="Q219" i="12"/>
  <c r="V219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I230" i="12"/>
  <c r="K230" i="12"/>
  <c r="M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M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6" i="12"/>
  <c r="I246" i="12"/>
  <c r="K246" i="12"/>
  <c r="M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3" i="12"/>
  <c r="I253" i="12"/>
  <c r="K253" i="12"/>
  <c r="M253" i="12"/>
  <c r="O253" i="12"/>
  <c r="Q253" i="12"/>
  <c r="V253" i="12"/>
  <c r="G256" i="12"/>
  <c r="I256" i="12"/>
  <c r="I255" i="12" s="1"/>
  <c r="K256" i="12"/>
  <c r="M256" i="12"/>
  <c r="O256" i="12"/>
  <c r="O255" i="12" s="1"/>
  <c r="Q256" i="12"/>
  <c r="Q255" i="12" s="1"/>
  <c r="V256" i="12"/>
  <c r="G257" i="12"/>
  <c r="G255" i="12" s="1"/>
  <c r="I257" i="12"/>
  <c r="K257" i="12"/>
  <c r="K255" i="12" s="1"/>
  <c r="O257" i="12"/>
  <c r="Q257" i="12"/>
  <c r="V257" i="12"/>
  <c r="G258" i="12"/>
  <c r="I258" i="12"/>
  <c r="K258" i="12"/>
  <c r="M258" i="12"/>
  <c r="O258" i="12"/>
  <c r="Q258" i="12"/>
  <c r="V258" i="12"/>
  <c r="V255" i="12" s="1"/>
  <c r="G261" i="12"/>
  <c r="M261" i="12" s="1"/>
  <c r="I261" i="12"/>
  <c r="I260" i="12" s="1"/>
  <c r="K261" i="12"/>
  <c r="O261" i="12"/>
  <c r="Q261" i="12"/>
  <c r="Q260" i="12" s="1"/>
  <c r="V261" i="12"/>
  <c r="G263" i="12"/>
  <c r="M263" i="12" s="1"/>
  <c r="I263" i="12"/>
  <c r="K263" i="12"/>
  <c r="O263" i="12"/>
  <c r="O260" i="12" s="1"/>
  <c r="Q263" i="12"/>
  <c r="V263" i="12"/>
  <c r="V260" i="12" s="1"/>
  <c r="G264" i="12"/>
  <c r="I264" i="12"/>
  <c r="K264" i="12"/>
  <c r="K260" i="12" s="1"/>
  <c r="M264" i="12"/>
  <c r="O264" i="12"/>
  <c r="Q264" i="12"/>
  <c r="V264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I272" i="12"/>
  <c r="K272" i="12"/>
  <c r="M272" i="12"/>
  <c r="O272" i="12"/>
  <c r="Q272" i="12"/>
  <c r="V272" i="12"/>
  <c r="G273" i="12"/>
  <c r="I273" i="12"/>
  <c r="K273" i="12"/>
  <c r="M273" i="12"/>
  <c r="O273" i="12"/>
  <c r="Q273" i="12"/>
  <c r="V273" i="12"/>
  <c r="G274" i="12"/>
  <c r="I274" i="12"/>
  <c r="K274" i="12"/>
  <c r="M274" i="12"/>
  <c r="O274" i="12"/>
  <c r="Q274" i="12"/>
  <c r="V274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8" i="12"/>
  <c r="I288" i="12"/>
  <c r="K288" i="12"/>
  <c r="M288" i="12"/>
  <c r="O288" i="12"/>
  <c r="Q288" i="12"/>
  <c r="V288" i="12"/>
  <c r="G291" i="12"/>
  <c r="I291" i="12"/>
  <c r="K291" i="12"/>
  <c r="M291" i="12"/>
  <c r="O291" i="12"/>
  <c r="Q291" i="12"/>
  <c r="V291" i="12"/>
  <c r="G292" i="12"/>
  <c r="I292" i="12"/>
  <c r="K292" i="12"/>
  <c r="M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I301" i="12"/>
  <c r="K301" i="12"/>
  <c r="M301" i="12"/>
  <c r="O301" i="12"/>
  <c r="Q301" i="12"/>
  <c r="V301" i="12"/>
  <c r="G303" i="12"/>
  <c r="I303" i="12"/>
  <c r="K303" i="12"/>
  <c r="M303" i="12"/>
  <c r="O303" i="12"/>
  <c r="Q303" i="12"/>
  <c r="V303" i="12"/>
  <c r="G305" i="12"/>
  <c r="I305" i="12"/>
  <c r="K305" i="12"/>
  <c r="M305" i="12"/>
  <c r="O305" i="12"/>
  <c r="Q305" i="12"/>
  <c r="V305" i="12"/>
  <c r="G314" i="12"/>
  <c r="M314" i="12" s="1"/>
  <c r="I314" i="12"/>
  <c r="K314" i="12"/>
  <c r="O314" i="12"/>
  <c r="Q314" i="12"/>
  <c r="V314" i="12"/>
  <c r="G316" i="12"/>
  <c r="I316" i="12"/>
  <c r="K316" i="12"/>
  <c r="M316" i="12"/>
  <c r="O316" i="12"/>
  <c r="Q316" i="12"/>
  <c r="V316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1" i="12"/>
  <c r="M321" i="12" s="1"/>
  <c r="I321" i="12"/>
  <c r="K321" i="12"/>
  <c r="O321" i="12"/>
  <c r="Q321" i="12"/>
  <c r="V321" i="12"/>
  <c r="G326" i="12"/>
  <c r="I326" i="12"/>
  <c r="K326" i="12"/>
  <c r="M326" i="12"/>
  <c r="O326" i="12"/>
  <c r="Q326" i="12"/>
  <c r="V326" i="12"/>
  <c r="G328" i="12"/>
  <c r="I328" i="12"/>
  <c r="K328" i="12"/>
  <c r="M328" i="12"/>
  <c r="O328" i="12"/>
  <c r="Q328" i="12"/>
  <c r="V328" i="12"/>
  <c r="G330" i="12"/>
  <c r="I330" i="12"/>
  <c r="K330" i="12"/>
  <c r="M330" i="12"/>
  <c r="O330" i="12"/>
  <c r="Q330" i="12"/>
  <c r="V330" i="12"/>
  <c r="G332" i="12"/>
  <c r="M332" i="12" s="1"/>
  <c r="I332" i="12"/>
  <c r="K332" i="12"/>
  <c r="O332" i="12"/>
  <c r="Q332" i="12"/>
  <c r="V332" i="12"/>
  <c r="G333" i="12"/>
  <c r="I333" i="12"/>
  <c r="K333" i="12"/>
  <c r="M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7" i="12"/>
  <c r="M347" i="12" s="1"/>
  <c r="I347" i="12"/>
  <c r="K347" i="12"/>
  <c r="O347" i="12"/>
  <c r="Q347" i="12"/>
  <c r="V347" i="12"/>
  <c r="G349" i="12"/>
  <c r="I349" i="12"/>
  <c r="K349" i="12"/>
  <c r="M349" i="12"/>
  <c r="O349" i="12"/>
  <c r="Q349" i="12"/>
  <c r="V349" i="12"/>
  <c r="G351" i="12"/>
  <c r="I351" i="12"/>
  <c r="K351" i="12"/>
  <c r="M351" i="12"/>
  <c r="O351" i="12"/>
  <c r="Q351" i="12"/>
  <c r="V351" i="12"/>
  <c r="G353" i="12"/>
  <c r="I353" i="12"/>
  <c r="K353" i="12"/>
  <c r="M353" i="12"/>
  <c r="O353" i="12"/>
  <c r="Q353" i="12"/>
  <c r="V353" i="12"/>
  <c r="G355" i="12"/>
  <c r="M355" i="12" s="1"/>
  <c r="I355" i="12"/>
  <c r="K355" i="12"/>
  <c r="O355" i="12"/>
  <c r="Q355" i="12"/>
  <c r="V355" i="12"/>
  <c r="G357" i="12"/>
  <c r="I357" i="12"/>
  <c r="K357" i="12"/>
  <c r="M357" i="12"/>
  <c r="O357" i="12"/>
  <c r="Q357" i="12"/>
  <c r="V357" i="12"/>
  <c r="G360" i="12"/>
  <c r="M360" i="12" s="1"/>
  <c r="M359" i="12" s="1"/>
  <c r="I360" i="12"/>
  <c r="I359" i="12" s="1"/>
  <c r="K360" i="12"/>
  <c r="O360" i="12"/>
  <c r="Q360" i="12"/>
  <c r="Q359" i="12" s="1"/>
  <c r="V360" i="12"/>
  <c r="G366" i="12"/>
  <c r="M366" i="12" s="1"/>
  <c r="I366" i="12"/>
  <c r="K366" i="12"/>
  <c r="O366" i="12"/>
  <c r="O359" i="12" s="1"/>
  <c r="Q366" i="12"/>
  <c r="V366" i="12"/>
  <c r="G369" i="12"/>
  <c r="I369" i="12"/>
  <c r="K369" i="12"/>
  <c r="K359" i="12" s="1"/>
  <c r="M369" i="12"/>
  <c r="O369" i="12"/>
  <c r="Q369" i="12"/>
  <c r="V369" i="12"/>
  <c r="G371" i="12"/>
  <c r="I371" i="12"/>
  <c r="K371" i="12"/>
  <c r="M371" i="12"/>
  <c r="O371" i="12"/>
  <c r="Q371" i="12"/>
  <c r="V371" i="12"/>
  <c r="V359" i="12" s="1"/>
  <c r="G372" i="12"/>
  <c r="I372" i="12"/>
  <c r="K372" i="12"/>
  <c r="M372" i="12"/>
  <c r="O372" i="12"/>
  <c r="Q372" i="12"/>
  <c r="V372" i="12"/>
  <c r="G375" i="12"/>
  <c r="I375" i="12"/>
  <c r="I374" i="12" s="1"/>
  <c r="K375" i="12"/>
  <c r="M375" i="12"/>
  <c r="O375" i="12"/>
  <c r="Q375" i="12"/>
  <c r="V375" i="12"/>
  <c r="V374" i="12" s="1"/>
  <c r="G377" i="12"/>
  <c r="M377" i="12" s="1"/>
  <c r="I377" i="12"/>
  <c r="K377" i="12"/>
  <c r="K374" i="12" s="1"/>
  <c r="O377" i="12"/>
  <c r="Q377" i="12"/>
  <c r="V377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O374" i="12" s="1"/>
  <c r="Q381" i="12"/>
  <c r="V381" i="12"/>
  <c r="G383" i="12"/>
  <c r="I383" i="12"/>
  <c r="K383" i="12"/>
  <c r="M383" i="12"/>
  <c r="O383" i="12"/>
  <c r="Q383" i="12"/>
  <c r="V383" i="12"/>
  <c r="G385" i="12"/>
  <c r="I385" i="12"/>
  <c r="K385" i="12"/>
  <c r="M385" i="12"/>
  <c r="O385" i="12"/>
  <c r="Q385" i="12"/>
  <c r="V385" i="12"/>
  <c r="G387" i="12"/>
  <c r="I387" i="12"/>
  <c r="K387" i="12"/>
  <c r="M387" i="12"/>
  <c r="O387" i="12"/>
  <c r="Q387" i="12"/>
  <c r="V387" i="12"/>
  <c r="G389" i="12"/>
  <c r="M389" i="12" s="1"/>
  <c r="I389" i="12"/>
  <c r="K389" i="12"/>
  <c r="O389" i="12"/>
  <c r="Q389" i="12"/>
  <c r="Q374" i="12" s="1"/>
  <c r="V389" i="12"/>
  <c r="G391" i="12"/>
  <c r="I391" i="12"/>
  <c r="K391" i="12"/>
  <c r="M391" i="12"/>
  <c r="O391" i="12"/>
  <c r="Q391" i="12"/>
  <c r="V391" i="12"/>
  <c r="G393" i="12"/>
  <c r="M393" i="12" s="1"/>
  <c r="I393" i="12"/>
  <c r="K393" i="12"/>
  <c r="O393" i="12"/>
  <c r="Q393" i="12"/>
  <c r="V393" i="12"/>
  <c r="G395" i="12"/>
  <c r="G396" i="12"/>
  <c r="M396" i="12" s="1"/>
  <c r="M395" i="12" s="1"/>
  <c r="I396" i="12"/>
  <c r="I395" i="12" s="1"/>
  <c r="K396" i="12"/>
  <c r="K395" i="12" s="1"/>
  <c r="O396" i="12"/>
  <c r="O395" i="12" s="1"/>
  <c r="Q396" i="12"/>
  <c r="V396" i="12"/>
  <c r="V395" i="12" s="1"/>
  <c r="G399" i="12"/>
  <c r="I399" i="12"/>
  <c r="K399" i="12"/>
  <c r="M399" i="12"/>
  <c r="O399" i="12"/>
  <c r="Q399" i="12"/>
  <c r="Q395" i="12" s="1"/>
  <c r="V399" i="12"/>
  <c r="G401" i="12"/>
  <c r="I401" i="12"/>
  <c r="K401" i="12"/>
  <c r="M401" i="12"/>
  <c r="O401" i="12"/>
  <c r="Q401" i="12"/>
  <c r="V401" i="12"/>
  <c r="G403" i="12"/>
  <c r="I403" i="12"/>
  <c r="K403" i="12"/>
  <c r="M403" i="12"/>
  <c r="O403" i="12"/>
  <c r="Q403" i="12"/>
  <c r="V403" i="12"/>
  <c r="G405" i="12"/>
  <c r="O405" i="12"/>
  <c r="Q405" i="12"/>
  <c r="G406" i="12"/>
  <c r="I406" i="12"/>
  <c r="I405" i="12" s="1"/>
  <c r="K406" i="12"/>
  <c r="M406" i="12"/>
  <c r="M405" i="12" s="1"/>
  <c r="O406" i="12"/>
  <c r="Q406" i="12"/>
  <c r="V406" i="12"/>
  <c r="V405" i="12" s="1"/>
  <c r="G408" i="12"/>
  <c r="M408" i="12" s="1"/>
  <c r="I408" i="12"/>
  <c r="K408" i="12"/>
  <c r="K405" i="12" s="1"/>
  <c r="O408" i="12"/>
  <c r="Q408" i="12"/>
  <c r="V408" i="12"/>
  <c r="AE412" i="12"/>
  <c r="AF412" i="12"/>
  <c r="I20" i="1"/>
  <c r="I19" i="1"/>
  <c r="I18" i="1"/>
  <c r="I16" i="1"/>
  <c r="F43" i="1"/>
  <c r="G23" i="1" s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17" i="1" l="1"/>
  <c r="I21" i="1" s="1"/>
  <c r="I65" i="1"/>
  <c r="J64" i="1" s="1"/>
  <c r="G26" i="1"/>
  <c r="A26" i="1"/>
  <c r="A23" i="1"/>
  <c r="G28" i="1"/>
  <c r="M94" i="12"/>
  <c r="M260" i="12"/>
  <c r="M8" i="12"/>
  <c r="M374" i="12"/>
  <c r="M61" i="12"/>
  <c r="G359" i="12"/>
  <c r="G260" i="12"/>
  <c r="G61" i="12"/>
  <c r="G8" i="12"/>
  <c r="M257" i="12"/>
  <c r="M255" i="12" s="1"/>
  <c r="G374" i="12"/>
  <c r="M166" i="12"/>
  <c r="M161" i="12" s="1"/>
  <c r="M53" i="12"/>
  <c r="M50" i="12" s="1"/>
  <c r="J61" i="1"/>
  <c r="J54" i="1"/>
  <c r="J62" i="1"/>
  <c r="J53" i="1"/>
  <c r="I39" i="1"/>
  <c r="I43" i="1" s="1"/>
  <c r="J39" i="1" s="1"/>
  <c r="J43" i="1" s="1"/>
  <c r="J57" i="1" l="1"/>
  <c r="J58" i="1"/>
  <c r="J56" i="1"/>
  <c r="J63" i="1"/>
  <c r="J60" i="1"/>
  <c r="J55" i="1"/>
  <c r="J59" i="1"/>
  <c r="G24" i="1"/>
  <c r="A27" i="1" s="1"/>
  <c r="A24" i="1"/>
  <c r="J42" i="1"/>
  <c r="J41" i="1"/>
  <c r="J65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3A0EEA77-C867-4CF4-ACEE-C5167A4C4B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1D98E6-9A5A-42E4-93AE-7E2CE88577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<sst xmlns="http://schemas.openxmlformats.org/spreadsheetml/2006/main" count="2388" uniqueCount="683">
  <si>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</si>
  <si>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</si>
  <si>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</si>
  <si>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</si>
  <si>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</si>
  <si>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</si>
  <si>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</si>
  <si>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</si>
  <si>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</si>
  <si>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</si>
  <si>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</si>
  <si>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</si>
  <si>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</si>
  <si>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</si>
  <si>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</si>
  <si>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</si>
  <si>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</si>
  <si>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</si>
  <si>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</si>
  <si>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</si>
  <si>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</si>
  <si>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</si>
  <si>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</si>
  <si>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</si>
  <si>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</si>
  <si>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</si>
  <si>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</si>
  <si>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</si>
  <si>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</si>
  <si>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</si>
  <si>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</si>
  <si>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</si>
  <si>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</si>
  <si>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</si>
  <si>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</si>
  <si>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</si>
  <si>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</si>
  <si>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</si>
  <si>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</si>
  <si>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</si>
  <si>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</si>
  <si>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</si>
  <si>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</si>
  <si>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SO02</t>
  </si>
  <si>
    <t>Zdravotechnika</t>
  </si>
  <si>
    <t>SO 02</t>
  </si>
  <si>
    <t>Křídlo Charvatská</t>
  </si>
  <si>
    <t>Objekt:</t>
  </si>
  <si>
    <t>Rozpočet:</t>
  </si>
  <si>
    <t>MW19/17</t>
  </si>
  <si>
    <t>Gymnázium Slovanské nám. 1804/7, Brno-Královo Pole - rekonstrukce sociálního zařízení</t>
  </si>
  <si>
    <t>Stavba</t>
  </si>
  <si>
    <t>Stavební objekt</t>
  </si>
  <si>
    <t>Celkem za stavbu</t>
  </si>
  <si>
    <t>CZK</t>
  </si>
  <si>
    <t>#POPS</t>
  </si>
  <si>
    <t>Popis stavby: MW19/17 - Gymnázium Slovanské nám. 1804/7, Brno-Královo Pole - rekonstrukce sociálního zařízení</t>
  </si>
  <si>
    <t>#POPO</t>
  </si>
  <si>
    <t>Popis objektu: SO 02 - Křídlo Charvatská</t>
  </si>
  <si>
    <t>#POPR</t>
  </si>
  <si>
    <t>Popis rozpočtu: SO02 - Zdravotechnika</t>
  </si>
  <si>
    <t>Rekapitulace dílů</t>
  </si>
  <si>
    <t>Typ dílu</t>
  </si>
  <si>
    <t>1</t>
  </si>
  <si>
    <t>Zemní práce</t>
  </si>
  <si>
    <t>97</t>
  </si>
  <si>
    <t>Prorážení otvorů</t>
  </si>
  <si>
    <t>700B</t>
  </si>
  <si>
    <t>Demontáže</t>
  </si>
  <si>
    <t>713</t>
  </si>
  <si>
    <t>Izolace tepelné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</si>
  <si>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</si>
  <si>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</si>
  <si>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</si>
  <si>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</si>
  <si>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</si>
  <si>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</si>
  <si>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</si>
  <si>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</si>
  <si>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</si>
  <si>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</si>
  <si>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</si>
  <si>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</si>
  <si>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</si>
  <si>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</si>
  <si>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</si>
  <si>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</si>
  <si>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</si>
  <si>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</si>
  <si>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</si>
  <si>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</si>
  <si>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</si>
  <si>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</si>
  <si>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</si>
  <si>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</si>
  <si>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</si>
  <si>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</si>
  <si>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</si>
  <si>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</si>
  <si>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</si>
  <si>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</si>
  <si>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</si>
  <si>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</si>
  <si>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</si>
  <si>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</si>
  <si>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</si>
  <si>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</si>
  <si>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</si>
  <si>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</si>
  <si>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</si>
  <si>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</si>
  <si>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</si>
  <si>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</si>
  <si>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</si>
  <si>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139700010RAC</t>
  </si>
  <si>
    <t>Hloubení v uzavřených prostorách v hornině 1-4, vynesení výkopku, odvoz 10 km, uložení na skládku</t>
  </si>
  <si>
    <t>m3</t>
  </si>
  <si>
    <t>AP-HSV</t>
  </si>
  <si>
    <t>RTS 25/ I</t>
  </si>
  <si>
    <t>Agregovaná položka</t>
  </si>
  <si>
    <t>Běžná</t>
  </si>
  <si>
    <t>POL2_</t>
  </si>
  <si>
    <t>ruční, v hornině 1 - 4, se svislým a vodorovným přemístěním nošením, s naložením na dopravní prostředek, s odvozem a uložením na skládku. Bez poplatku za skládku.</t>
  </si>
  <si>
    <t>SPI</t>
  </si>
  <si>
    <t>0,6*13,4*0,6</t>
  </si>
  <si>
    <t>VV</t>
  </si>
  <si>
    <t>0,6*6,8*0,8</t>
  </si>
  <si>
    <t>0,8*5,0*1,8</t>
  </si>
  <si>
    <t>151101101R00</t>
  </si>
  <si>
    <t>Zřízení pažení a rozepření stěn rýh příložné  pro jakoukoliv mezerovitost, hloubky do 2 m</t>
  </si>
  <si>
    <t>m2</t>
  </si>
  <si>
    <t>800-1</t>
  </si>
  <si>
    <t>Práce</t>
  </si>
  <si>
    <t>POL1_</t>
  </si>
  <si>
    <t>pro podzemní vedení pro všechny šířky rýhy,</t>
  </si>
  <si>
    <t>2*5,0*1,8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</si>
  <si>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</si>
  <si>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</si>
  <si>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</si>
  <si>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151101301R00</t>
  </si>
  <si>
    <t>Zřízení rozepření zapažených stěn výkopů při roubení příložném, hloubky do 4 m</t>
  </si>
  <si>
    <t>s potřebným přepažováním,</t>
  </si>
  <si>
    <t>451572111R00</t>
  </si>
  <si>
    <t>Lože pod potrubí, stoky a drobné objekty z kameniva drobného těženého 0÷4 mm</t>
  </si>
  <si>
    <t>827-1</t>
  </si>
  <si>
    <t>v otevřeném výkopu,</t>
  </si>
  <si>
    <t>0,6*13,4*0,1</t>
  </si>
  <si>
    <t>0,6*6,8*0,1</t>
  </si>
  <si>
    <t>0,8*5,0*0,1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</si>
  <si>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</si>
  <si>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</si>
  <si>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</si>
  <si>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0,6*13,4*0,45</t>
  </si>
  <si>
    <t>0,6*6,8*0,45</t>
  </si>
  <si>
    <t>0,8*5,0*0,45</t>
  </si>
  <si>
    <t>174101101R00</t>
  </si>
  <si>
    <t>Zásyp sypaninou se zhutněním jam, šachet, rýh nebo kolem objektů v těchto vykopávkách</t>
  </si>
  <si>
    <t>z jakékoliv horniny s uložením výkopku po vrstvách,</t>
  </si>
  <si>
    <t>0,6*13,4*(0,6-0,1-0,45)</t>
  </si>
  <si>
    <t>0,6*6,8*(0,8-0,1-0,45)</t>
  </si>
  <si>
    <t>0,8*5,0*(1,8-0,1-0,45)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</si>
  <si>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</si>
  <si>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</si>
  <si>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</si>
  <si>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odvoz vykopané zeminy : 15,288-6,422</t>
  </si>
  <si>
    <t>dovoz lože a obsypu potrubí : 1,612+7,254</t>
  </si>
  <si>
    <t>162201210R00</t>
  </si>
  <si>
    <t>Vodorovné přemístění výkopku nošením příplatek za každých dalších 10 m  z horniny 1 až 4, kolečkem</t>
  </si>
  <si>
    <t>+20m : 17,732*2</t>
  </si>
  <si>
    <t>199000002R00</t>
  </si>
  <si>
    <t>Poplatky za skládku horniny 1- 4, skupina 17 05 04 z Katalogu odpadů</t>
  </si>
  <si>
    <t>971042461R00</t>
  </si>
  <si>
    <t>Vybourání otvorů v betonových příčkách a zdech plochy do 0,25 m2, tloušťky do 600 mm</t>
  </si>
  <si>
    <t>kus</t>
  </si>
  <si>
    <t>801-3</t>
  </si>
  <si>
    <t>základových nebo nadzákladových,</t>
  </si>
  <si>
    <t>Včetně pomocného lešení o výšce podlahy do 1900 mm a pro zatížení do 1,5 kPa  (150 kg/m2).</t>
  </si>
  <si>
    <t>POP</t>
  </si>
  <si>
    <t>prostup základem : 1</t>
  </si>
  <si>
    <t>722130801R00</t>
  </si>
  <si>
    <t>Demontáž potrubí z ocelových trubek závitových do DN 25</t>
  </si>
  <si>
    <t>m</t>
  </si>
  <si>
    <t>800-721</t>
  </si>
  <si>
    <t>722130802R00</t>
  </si>
  <si>
    <t>Demontáž potrubí z ocelových trubek závitových přes DN 25 do DN 40</t>
  </si>
  <si>
    <t>722130803R00</t>
  </si>
  <si>
    <t>Demontáž potrubí z ocelových trubek závitových přes DN 40 do DN 50</t>
  </si>
  <si>
    <t>722130805R00</t>
  </si>
  <si>
    <t>Demontáž potrubí z ocelových trubek závitových DN 80</t>
  </si>
  <si>
    <t>722181812R00</t>
  </si>
  <si>
    <t>Demontáž plstěných pásů z trub do D 50</t>
  </si>
  <si>
    <t>722181817R00</t>
  </si>
  <si>
    <t>Demontáž plstěných pásů z trub přes 50 do D 150</t>
  </si>
  <si>
    <t>722254110R00</t>
  </si>
  <si>
    <t>Demontáž požárního příslušenství hydrantových skříní</t>
  </si>
  <si>
    <t>soubor</t>
  </si>
  <si>
    <t>722290823R00</t>
  </si>
  <si>
    <t>Vnitrostaveništní přemístění vybouraných hmot svislé, v objektech výšky přes 12 do 24 m</t>
  </si>
  <si>
    <t>t</t>
  </si>
  <si>
    <t>vodorovně do 100 m,</t>
  </si>
  <si>
    <t>979981101R00</t>
  </si>
  <si>
    <t>Kontejner, přistavení na 24 h, odvoz a likvidace, kapacita 3 t, suť bez příměsí</t>
  </si>
  <si>
    <t>Přesun suti</t>
  </si>
  <si>
    <t>POL8_</t>
  </si>
  <si>
    <t>722182011RT1</t>
  </si>
  <si>
    <t>Montáž tepelné izolace potrubí lepicí páska, sponky, do DN 25</t>
  </si>
  <si>
    <t>222+408+99+68</t>
  </si>
  <si>
    <t>722182014RT1</t>
  </si>
  <si>
    <t>Montáž tepelné izolace potrubí lepicí páska, sponky, přes DN 25 do DN 40</t>
  </si>
  <si>
    <t>204+57</t>
  </si>
  <si>
    <t>722182016RT1</t>
  </si>
  <si>
    <t>Montáž tepelné izolace potrubí lepicí páska, sponky, přes DN 40 do DN 80</t>
  </si>
  <si>
    <t>68+31+17+50+20+33</t>
  </si>
  <si>
    <t>722182004RT2</t>
  </si>
  <si>
    <t>Montáž tepelné izolace potrubí samolepicí spoj a příčné stažení páskou, přes DN 25 do DN 40</t>
  </si>
  <si>
    <t>133+51</t>
  </si>
  <si>
    <t>722182006RT2</t>
  </si>
  <si>
    <t>Montáž tepelné izolace potrubí samolepicí spoj a příčné stažení páskou, přes DN 40 do DN 80</t>
  </si>
  <si>
    <t>56+2</t>
  </si>
  <si>
    <t>722182094T00</t>
  </si>
  <si>
    <t>Příplatek za montáž izolačních tvarovek</t>
  </si>
  <si>
    <t>Vlastní</t>
  </si>
  <si>
    <t>Indiv</t>
  </si>
  <si>
    <t>283771027R</t>
  </si>
  <si>
    <t>pouzdro potrubní tvarovatelné; pěnový polyetylén; vnitřní průměr 20,0 mm; tl. izolace 13,0 mm; provozní teplota  -65 až 90 °C; tepelná vodivost (10°C) 0,0380 W/mK</t>
  </si>
  <si>
    <t>SPCM</t>
  </si>
  <si>
    <t>Specifikace</t>
  </si>
  <si>
    <t>POL3_</t>
  </si>
  <si>
    <t>283771033R</t>
  </si>
  <si>
    <t>pouzdro potrubní tvarovatelné; pěnový polyetylén; vnitřní průměr 22,0 mm; tl. izolace 25,0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</si>
  <si>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</si>
  <si>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</si>
  <si>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283771094R</t>
  </si>
  <si>
    <t>pouzdro potrubní tvarovatelné; pěnový polyetylén; vnitřní průměr 25,0 mm; tl. izolace 25,0 mm; provozní teplota  -65 až 90 °C; tepelná vodivost (10°C) 0,0380 W/mK</t>
  </si>
  <si>
    <t>283771127R</t>
  </si>
  <si>
    <t>pouzdro potrubní tvarovatelné; pěnový polyetylén; vnitřní průměr 32,0 mm; tl. izolace 13,0 mm; provozní teplota  -65 až 90 °C; tepelná vodivost (10°C) 0,0380 W/mK</t>
  </si>
  <si>
    <t>2837711523R</t>
  </si>
  <si>
    <t>pouzdro potrubní tvarovatelné; pěnový polyetylén; vnitřní průměr 40,0 mm; tl. izolace 13,0 mm; provozní teplota  -65 až 90 °C; tepelná vodivost (10°C) 0,0380 W/mK</t>
  </si>
  <si>
    <t>283771153R</t>
  </si>
  <si>
    <t>pouzdro potrubní tvarovatelné; pěnový polyetylén; vnitřní průměr 45,0 mm; tl. izolace 13,0 mm; provozní teplota  -65 až 90 °C; tepelná vodivost (10°C) 0,0380 W/mK</t>
  </si>
  <si>
    <t>283771162R</t>
  </si>
  <si>
    <t>pouzdro potrubní tvarovatelné; pěnový polyetylén; vnitřní průměr 48,0 mm; tl. izolace 13,0 mm; provozní teplota  -65 až 90 °C; tepelná vodivost (10°C) 0,0380 W/mK</t>
  </si>
  <si>
    <t>283771166R</t>
  </si>
  <si>
    <t>pouzdro potrubní tvarovatelné; pěnový polyetylén; vnitřní průměr 50,0 mm; tl. izolace 13,0 mm; provozní teplota  -65 až 90 °C; tepelná vodivost (10°C) 0,0380 W/mK</t>
  </si>
  <si>
    <t>283771178R</t>
  </si>
  <si>
    <t>pouzdro potrubní tvarovatelné; pěnový polyetylén; vnitřní průměr 60,0 mm; tl. izolace 13,0 mm; provozní teplota  -65 až 90 °C; tepelná vodivost (10°C) 0,0380 W/mK</t>
  </si>
  <si>
    <t>283771186R</t>
  </si>
  <si>
    <t>pouzdro potrubní tvarovatelné; pěnový polyetylén; vnitřní průměr 63,0 mm; tl. izolace 13,0 mm; provozní teplota  -65 až 90 °C; tepelná vodivost (10°C) 0,0380 W/mK</t>
  </si>
  <si>
    <t>28377120R</t>
  </si>
  <si>
    <t>pouzdro potrubní tvarovatelné; pěnový polyetylén; vnitřní průměr 76,0 mm; tl. izolace 13,0 mm; provozní teplota  -65 až 90 °C; tepelná vodivost (10°C) 0,0380 W/mK</t>
  </si>
  <si>
    <t>28377130R</t>
  </si>
  <si>
    <t>spona na potrubní pouzdro; plastová; tl = 1,00 mm; š = 4,9 mm; l = 32 mm; šedá</t>
  </si>
  <si>
    <t>28377670R</t>
  </si>
  <si>
    <t>páska spojovací PVC; samolepicí; jednostranně; tl. 0,19 mm; š = 38,0 mm; l = 20 m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</si>
  <si>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</si>
  <si>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</si>
  <si>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</si>
  <si>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</si>
  <si>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</si>
  <si>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</si>
  <si>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631547320R</t>
  </si>
  <si>
    <t>pouzdro potrubní řezané; minerální vlákno; povrchová úprava Al fólie se skelnou mřížkou; vnitřní průměr 64,0 mm; tl. izolace 50,0 mm; provozní teplota  do 250 °C; tepelná vodivost (10°C) 0,0330 W/mK; tepelná vodivost (50°C) 0,037 W/mK</t>
  </si>
  <si>
    <t>28323361R</t>
  </si>
  <si>
    <t>páska spojovací Al, PE; samolepicí; jednostranně; spoj parotěsný; š = 50,0 mm; l = 100 m</t>
  </si>
  <si>
    <t>998713203R00</t>
  </si>
  <si>
    <t>Přesun hmot pro izolace tepelné v objektech výšky do 24 m</t>
  </si>
  <si>
    <t>800-713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</si>
  <si>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</si>
  <si>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</si>
  <si>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</si>
  <si>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</si>
  <si>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</si>
  <si>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Žlutá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</si>
  <si>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</si>
  <si>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</si>
  <si>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</si>
  <si>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</si>
  <si>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</si>
  <si>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</si>
  <si>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</si>
  <si>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</si>
  <si>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</si>
  <si>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</si>
  <si>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</si>
  <si>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</t>
  </si>
  <si>
    <t>Včetně zřízení a demontáže pomocného lešení.</t>
  </si>
  <si>
    <t>721176115R00</t>
  </si>
  <si>
    <t>Potrubí HT odpadní svislé vnější průměr D 110 mm, tloušťka stěny 2,7 mm, DN 100</t>
  </si>
  <si>
    <t>721176116R00</t>
  </si>
  <si>
    <t>Potrubí HT odpadní svislé vnější průměr D 125 mm, tloušťka stěny 3,1 mm, DN 125</t>
  </si>
  <si>
    <t>721176124R00</t>
  </si>
  <si>
    <t>Potrubí HT svodné (ležaté) v zemi vnější průměr D 75 mm, tloušťka stěny 2,7 mm, DN 70</t>
  </si>
  <si>
    <t>721176125R00</t>
  </si>
  <si>
    <t>Potrubí HT svodné (ležaté) v zemi vnější průměr D 110 mm, tloušťka stěny 2,7 mm, DN 100</t>
  </si>
  <si>
    <t>721176126R00</t>
  </si>
  <si>
    <t>Potrubí HT svodné (ležaté) v zemi vnější průměr D 125 mm, tloušťka stěny 3,1 mm, DN 125</t>
  </si>
  <si>
    <t>721176127R00</t>
  </si>
  <si>
    <t>Potrubí HT svodné (ležaté) v zemi vnější průměr D 160 mm, tloušťka stěny 3,9 mm, DN 150</t>
  </si>
  <si>
    <t>Modrá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</si>
  <si>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</si>
  <si>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</si>
  <si>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</si>
  <si>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</si>
  <si>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</si>
  <si>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</si>
  <si>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721153203R00</t>
  </si>
  <si>
    <t>Potrubí PE připojovací vnější průměr D 32 mm, tloušťka stěny 3,0 mm, DN 30</t>
  </si>
  <si>
    <t>včetně tvarovek. Bez zednických výpomocí.</t>
  </si>
  <si>
    <t>výtlačné potrubí PE : 14</t>
  </si>
  <si>
    <t>721290111R00</t>
  </si>
  <si>
    <t>Zkouška těsnosti kanalizace v objektech vodou, DN 125</t>
  </si>
  <si>
    <t>3+40+100+16+20+125+155+22+15+12+17+7+4+14</t>
  </si>
  <si>
    <t>721290112R00</t>
  </si>
  <si>
    <t>Zkouška těsnosti kanalizace v objektech vodou, DN 200</t>
  </si>
  <si>
    <t>13+6</t>
  </si>
  <si>
    <t>721194104R00</t>
  </si>
  <si>
    <t>Zřízení přípojek na potrubí D 40 mm</t>
  </si>
  <si>
    <t>vyvedení a upevnění odpadních výpustek,</t>
  </si>
  <si>
    <t>721194105R00</t>
  </si>
  <si>
    <t>Zřízení přípojek na potrubí D 50 mm</t>
  </si>
  <si>
    <t>721194107R00</t>
  </si>
  <si>
    <t>Zřízení přípojek na potrubí D 75 mm</t>
  </si>
  <si>
    <t>721194109R00</t>
  </si>
  <si>
    <t>Zřízení přípojek na potrubí D 110  mm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</si>
  <si>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</si>
  <si>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</si>
  <si>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721223427RT1</t>
  </si>
  <si>
    <t>Vpusť podlahová se zápachovou uzávěrkou průměr 40, 50 mm, D 40/50 mm s vodorovným odtokem,123x123mm/115x115mm, včetně dodávky materiálu</t>
  </si>
  <si>
    <t>721273200RT2</t>
  </si>
  <si>
    <t>Ventilační hlavice D 75 mm, souprava z PP</t>
  </si>
  <si>
    <t>721273200RT3</t>
  </si>
  <si>
    <t>Ventilační hlavice D 110 mm, souprava z PP</t>
  </si>
  <si>
    <t>721273146R00</t>
  </si>
  <si>
    <t>Ventilační hlavice D 125 mm, z PVC, s posuvným mezikružím, povrch stabilizován proti UV záření</t>
  </si>
  <si>
    <t>721273150RT1</t>
  </si>
  <si>
    <t xml:space="preserve">Ventilační hlavice D 50, 75, 110 mm, přivzdušňovací ventil D 50/75/110 mm s dvojitou izolační stěnou, s masivní pryžovou membránou, s odnímatelnou mřížkou proti hmyzu a pro čištění, mat. </t>
  </si>
  <si>
    <t>DN 50 : 2</t>
  </si>
  <si>
    <t>DN 110 : 1</t>
  </si>
  <si>
    <t>725850140R00</t>
  </si>
  <si>
    <t xml:space="preserve">Montáž zápachové uzávěrky pro odvod kondenzátu </t>
  </si>
  <si>
    <t>551623505R</t>
  </si>
  <si>
    <t>Příslušenství vzduchotechnické jednotky - zápachová uzávěra podomítková; materiál: plast; DN 32</t>
  </si>
  <si>
    <t>28615442.AR</t>
  </si>
  <si>
    <t>Kus čisticí plastový pro vnitřní kanalizaci typ: přímý; spoj: hrdlový; potrubí: jednovrstvé; materiál: PP; povrch: hladký; DN/OD = 75</t>
  </si>
  <si>
    <t>28615443.AR</t>
  </si>
  <si>
    <t>Kus čisticí plastový pro vnitřní kanalizaci typ: přímý; spoj: hrdlový; potrubí: jednovrstvé; materiál: PP; povrch: hladký; DN/OD = 110</t>
  </si>
  <si>
    <t>28615444.AR</t>
  </si>
  <si>
    <t>Kus čisticí plastový pro vnitřní kanalizaci typ: přímý; spoj: hrdlový; potrubí: jednovrstvé; materiál: PP; povrch: hladký; DN/OD = 125</t>
  </si>
  <si>
    <t>998721103R00</t>
  </si>
  <si>
    <t>Přesun hmot pro vnitřní kanalizaci v objektech výšky do 24 m</t>
  </si>
  <si>
    <t>POL7_7</t>
  </si>
  <si>
    <t>50 m vodorovně, měřeno od těžiště půdorysné plochy skládky do těžiště půdorysné plochy objektu</t>
  </si>
  <si>
    <t>722130234R00</t>
  </si>
  <si>
    <t>Potrubí z trubek ocelových pozinkovaných spojovaných svařováním DN 32, svařovaných 11 343,  , včetně dodávky materiálu</t>
  </si>
  <si>
    <t>Potrubí včetně tvarovek a zednických výpomocí.</t>
  </si>
  <si>
    <t>722130235R00</t>
  </si>
  <si>
    <t>Potrubí z trubek ocelových pozinkovaných spojovaných svařováním DN 40, svařovaných 11 343,  , včetně dodávky materiálu</t>
  </si>
  <si>
    <t>722130236R00</t>
  </si>
  <si>
    <t>Potrubí z trubek ocelových pozinkovaných spojovaných svařováním DN 50, svařovaných 11 343,  , včetně dodávky materiálu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</si>
  <si>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</si>
  <si>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</si>
  <si>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</si>
  <si>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a pomocného lešení o výšce podlahy do 1900 mm a pro zatížení do 1,5 kPa.</t>
  </si>
  <si>
    <t>SV : 222</t>
  </si>
  <si>
    <t>TV : 165</t>
  </si>
  <si>
    <t>C : 243</t>
  </si>
  <si>
    <t>722172732R00</t>
  </si>
  <si>
    <t>Potrubí z plastických hmot polypropylenové potrubí PP-R, D 25 mm, s 4,2 mm, PN 20, polyfúzně svařované, bez zednických výpomocí</t>
  </si>
  <si>
    <t>SV : 99</t>
  </si>
  <si>
    <t>TV : 63</t>
  </si>
  <si>
    <t>CV : 5</t>
  </si>
  <si>
    <t>722172733R00</t>
  </si>
  <si>
    <t>Potrubí z plastických hmot polypropylenové potrubí PP-R, D 32 mm, s 5,4 mm, PN 20, polyfúzně svařované, bez zednických výpomocí</t>
  </si>
  <si>
    <t>SV : 204</t>
  </si>
  <si>
    <t>TV : 123</t>
  </si>
  <si>
    <t>CV : 10</t>
  </si>
  <si>
    <t>722172734R00</t>
  </si>
  <si>
    <t>Potrubí z plastických hmot polypropylenové potrubí PP-R, D 40 mm, s 6,7 mm, PN 20, polyfúzně svařované, bez zednických výpomocí</t>
  </si>
  <si>
    <t>SV : 57</t>
  </si>
  <si>
    <t>TV : 48</t>
  </si>
  <si>
    <t>CV : 3</t>
  </si>
  <si>
    <t>722172735R00</t>
  </si>
  <si>
    <t>Potrubí z plastických hmot polypropylenové potrubí PP-R, D 50 mm, s 8,3 mm, PN 20, polyfúzně svařované, bez zednických výpomocí</t>
  </si>
  <si>
    <t>SV : 17</t>
  </si>
  <si>
    <t>TV : 56</t>
  </si>
  <si>
    <t>722172736R00</t>
  </si>
  <si>
    <t>Potrubí z plastických hmot polypropylenové potrubí PP-R, D 63 mm, s 10,5 mm, PN 20, polyfúzně svařované, bez zednických výpomocí</t>
  </si>
  <si>
    <t>SV : 20</t>
  </si>
  <si>
    <t>TV : 2</t>
  </si>
  <si>
    <t>722172737R00</t>
  </si>
  <si>
    <t>Potrubí z plastických hmot polypropylenové potrubí PP-R, D 75 mm, s 12,5 mm, PN 20, polyfúzně svařované, bez zednických výpomocí</t>
  </si>
  <si>
    <t>SV : 33</t>
  </si>
  <si>
    <t>722290226R00</t>
  </si>
  <si>
    <t>Dílčí tlaková zkouška vodovodního potrubí závitového, do DN 50</t>
  </si>
  <si>
    <t>Včetně dodávky vody, uzavření a zabezpečení konců potrubí.</t>
  </si>
  <si>
    <t>68+31+50</t>
  </si>
  <si>
    <t>722280106R00</t>
  </si>
  <si>
    <t>Tlaková zkouška vodovodního potrubí do DN 32</t>
  </si>
  <si>
    <t>630+167+337</t>
  </si>
  <si>
    <t>722280107R00</t>
  </si>
  <si>
    <t>Tlaková zkouška vodovodního potrubí přes DN 32 do DN 40</t>
  </si>
  <si>
    <t>722280108R00</t>
  </si>
  <si>
    <t>Tlaková zkouška vodovodního potrubí přes DN 40 do DN 50</t>
  </si>
  <si>
    <t>722280109R00</t>
  </si>
  <si>
    <t>Tlaková zkouška vodovodního potrubí přes DN 50 do DN 65</t>
  </si>
  <si>
    <t>22+33</t>
  </si>
  <si>
    <t>722290234R00</t>
  </si>
  <si>
    <t>Proplach a dezinfekce vodovodního potrubí do DN 80</t>
  </si>
  <si>
    <t>Včetně dodání desinfekčního prostředku.</t>
  </si>
  <si>
    <t>149+1134+108+73+55</t>
  </si>
  <si>
    <t>722190401R00</t>
  </si>
  <si>
    <t>Vyvedení a upevnění výpustek DN 15</t>
  </si>
  <si>
    <t>722190403R00</t>
  </si>
  <si>
    <t>Vyvedení a upevnění výpustek DN 25</t>
  </si>
  <si>
    <t>722254201RT3</t>
  </si>
  <si>
    <t>Požární příslušenství hydrantový systém D 25, box s plnými dveřmi, stálotvará hadice, průměr 25/30</t>
  </si>
  <si>
    <t>722259991R00</t>
  </si>
  <si>
    <t xml:space="preserve">Zkoušky a revize tlaková zkouška nástěnného požárního hydrantu </t>
  </si>
  <si>
    <t>722259994R00</t>
  </si>
  <si>
    <t xml:space="preserve">Zkoušky a revize revize nástěnného požárního hydrantu </t>
  </si>
  <si>
    <t>722259995R00</t>
  </si>
  <si>
    <t>Zkoušky a revize vystavení revizní zprávy-nástěnný požární hydrant</t>
  </si>
  <si>
    <t>722237122R00</t>
  </si>
  <si>
    <t>Kohout kulový, mosazný, vnitřní-vnitřní závit, DN 20, PN 42</t>
  </si>
  <si>
    <t>722237123R00</t>
  </si>
  <si>
    <t>Kohout kulový, mosazný, vnitřní-vnitřní závit, DN 25, PN 35</t>
  </si>
  <si>
    <t>722237124R00</t>
  </si>
  <si>
    <t>Kohout kulový, mosazný, vnitřní-vnitřní závit, DN 32, PN 35</t>
  </si>
  <si>
    <t>722237126R00</t>
  </si>
  <si>
    <t>Kohout kulový, mosazný, vnitřní-vnitřní závit, DN 50, PN 35</t>
  </si>
  <si>
    <t>722237127R00</t>
  </si>
  <si>
    <t>Kohout kulový, mosazný, vnitřní-vnitřní závit, DN 65, PN 28</t>
  </si>
  <si>
    <t>722237131R00</t>
  </si>
  <si>
    <t>Kohout kulový s vypouštěním, mosazný, vnitřní-vnitřní závit, DN 15, PN 42</t>
  </si>
  <si>
    <t>722237132R00</t>
  </si>
  <si>
    <t>Kohout kulový s vypouštěním, mosazný, vnitřní-vnitřní závit, DN 20, PN 42</t>
  </si>
  <si>
    <t>722237133R00</t>
  </si>
  <si>
    <t>Kohout kulový s vypouštěním, mosazný, vnitřní-vnitřní závit, DN 25, PN 35</t>
  </si>
  <si>
    <t>722237134R00</t>
  </si>
  <si>
    <t>Kohout kulový s vypouštěním, mosazný, vnitřní-vnitřní závit, DN 32, PN 35</t>
  </si>
  <si>
    <t>722236523R00</t>
  </si>
  <si>
    <t>Filtr vodovodní, mosazný, vnitřní-vnitřní závit , DN 25, PN 16, včetně dodávky materiálu</t>
  </si>
  <si>
    <t>722237621R00</t>
  </si>
  <si>
    <t xml:space="preserve">Ventil vodovodní, zpětný, 2x vnitřní závit, PN 16, DN 15, </t>
  </si>
  <si>
    <t>722237623R00</t>
  </si>
  <si>
    <t xml:space="preserve">Ventil vodovodní, zpětný, 2x vnitřní závit, PN 16, DN 25, </t>
  </si>
  <si>
    <t>722239101R00</t>
  </si>
  <si>
    <t>Montáž armatury závitové se dvěma závity G 1/2"</t>
  </si>
  <si>
    <t>5513805001R</t>
  </si>
  <si>
    <t>ventil regulační, do cirkulace, pro TUV; šikmý; kvs 0,45; DN 15 mm; vnitřní závit</t>
  </si>
  <si>
    <t>722239106R00</t>
  </si>
  <si>
    <t>Montáž armatury závitové se dvěma závity G 2"</t>
  </si>
  <si>
    <t>55113572Z</t>
  </si>
  <si>
    <t>ventil zpětný - kontrolovatelná zpětná armatura DN 50</t>
  </si>
  <si>
    <t>722264321R00</t>
  </si>
  <si>
    <t>Vodoměr bytový, závitový, jednovtokový, suchoběžný, DN 15, pro teplotu vody do 30°C, montáž horizontálně i vertikálně, jmenovitý průtok 2,5 m3/hod, PN 16, délka 80 mm</t>
  </si>
  <si>
    <t>722264325R00</t>
  </si>
  <si>
    <t>Vodoměr bytový, závitový, jednovtokový, suchoběžný, DN 15, pro teplotu vody do 90°C, montáž horizontálně i vertikálně, jmenovitý průtok 2,5 m3/hod, PN 10, délka 80 mm</t>
  </si>
  <si>
    <t>722131938R00</t>
  </si>
  <si>
    <t>Opravy vodovodního potrubí závitového propojení dosavadního potrubí, DN 80</t>
  </si>
  <si>
    <t>napojení na stáv. vodovod : 1</t>
  </si>
  <si>
    <t>722190224GAS</t>
  </si>
  <si>
    <t>Přepojení stávajícího rozvodu vody (SV, TV, C – pro gastro)</t>
  </si>
  <si>
    <t>Včetně vyvedení a upevnění výpustek.</t>
  </si>
  <si>
    <t>722190225OHV</t>
  </si>
  <si>
    <t>Demontáž a zpětná montáž stávajícího ohřívače TUV  (vč. armatur)</t>
  </si>
  <si>
    <t>722172964VOD</t>
  </si>
  <si>
    <t>Napojení na stávající realizovaný vodovod pod stropem (SV, TV, C)</t>
  </si>
  <si>
    <t>998722103R00</t>
  </si>
  <si>
    <t>Přesun hmot pro vnitřní vodovod v objektech výšky do 24 m</t>
  </si>
  <si>
    <t>vodorovně do 50 m</t>
  </si>
  <si>
    <t>722190500T00</t>
  </si>
  <si>
    <t>Montáž přečerpávače kondenzátu, včetně dopojení a zprovoznění</t>
  </si>
  <si>
    <t>42663107T</t>
  </si>
  <si>
    <t>Přečerpávač kondenzátu, dopravní výška čerpadla 4,5 m, objem 2 l, rozměr 260x169x143 mm, Průtok 342 l/h</t>
  </si>
  <si>
    <t>998724101R00</t>
  </si>
  <si>
    <t>Přesun hmot pro strojní vybavení v objektech výšky do 6 m</t>
  </si>
  <si>
    <t>725119306R00</t>
  </si>
  <si>
    <t>Klozetové mísy montáž  závěsné</t>
  </si>
  <si>
    <t>17+5</t>
  </si>
  <si>
    <t>64238931R</t>
  </si>
  <si>
    <t>Mísa záchodová keramická se samostatným přívodem vody; zabudování: nástěnné; tvar: oválný; splachování: hluboké; odpad: vodorovný; povrchová úprava: lesklá glazura</t>
  </si>
  <si>
    <t>55167397.AR</t>
  </si>
  <si>
    <t>Sedátko záchodové s poklopem; materiál: plast; tvar: oválný; barva: bílá</t>
  </si>
  <si>
    <t>642400531T</t>
  </si>
  <si>
    <t>mísa klozetová diturvit závěsná; h = 360 mm; š = 355 mm; hl. 490 mm; splach. hluboké; bílá, bez oplachového kruhu</t>
  </si>
  <si>
    <t>551673931T</t>
  </si>
  <si>
    <t>sedátko klozetové s poklopem; duroplast; antibakteriální; bílé; úchyty ocelové</t>
  </si>
  <si>
    <t>725119305R00</t>
  </si>
  <si>
    <t>Klozetové mísy montáž  kombinované</t>
  </si>
  <si>
    <t>64233510T</t>
  </si>
  <si>
    <t>klozet kombi stojící; splach. hluboké, bílá, optimalizované splachování 4,5/3 l, bez oplachového okruhu, 650 x 360 x 430 mm</t>
  </si>
  <si>
    <t>551674068R</t>
  </si>
  <si>
    <t>725122817R00</t>
  </si>
  <si>
    <t>Demontáž pisoárů bez nádrže</t>
  </si>
  <si>
    <t>725120911R00</t>
  </si>
  <si>
    <t>Opravy pisoárů přetěsnění přívodu pisoárů</t>
  </si>
  <si>
    <t>725120914R00</t>
  </si>
  <si>
    <t>Opravy pisoárů výměna splachovací hlavice ws kolenem</t>
  </si>
  <si>
    <t>725120925R00</t>
  </si>
  <si>
    <t>Opravy pisoárů zpětná montáž pisoárové mušle</t>
  </si>
  <si>
    <t>725219401R00</t>
  </si>
  <si>
    <t>Umyvadlo montáž na šrouby do zdiva</t>
  </si>
  <si>
    <t>UM1 : 16</t>
  </si>
  <si>
    <t>UM2 : 1</t>
  </si>
  <si>
    <t>UM3 : 1</t>
  </si>
  <si>
    <t>UM : 11</t>
  </si>
  <si>
    <t>64214330T</t>
  </si>
  <si>
    <t>umyvadlo čtvercové š = 550 mm; hl. 480 mm; s otvorem pro baterii; bílá</t>
  </si>
  <si>
    <t>64221389T</t>
  </si>
  <si>
    <t>umyvadlo čtvercové s glazurovanou spodní stranou š = 450 mm; hl. 340 mm; s otvorem pro baterii, bílá</t>
  </si>
  <si>
    <t>64221352T</t>
  </si>
  <si>
    <t>umývátko s glazurovanou spodní stranou š = 360 mm; hl. 250 mm; s otvorem pro baterii na pravé straně, bílá</t>
  </si>
  <si>
    <t>642214331T</t>
  </si>
  <si>
    <t>umyvadlo keramické asymetrické š = 550 mm; hl. 450 mm; s otvorem pro baterii, bílá</t>
  </si>
  <si>
    <t>55161200T</t>
  </si>
  <si>
    <t>Sifon umyvadlový chrom lesklý</t>
  </si>
  <si>
    <t>UM4 : 2</t>
  </si>
  <si>
    <t>725229102RT2</t>
  </si>
  <si>
    <t>Montáž vany plastové s dodávkou zápach. uzávěrky HL 500-5/4</t>
  </si>
  <si>
    <t>Včetně dodání zápachové uzávěrky.</t>
  </si>
  <si>
    <t>VV : 1</t>
  </si>
  <si>
    <t>55421009T</t>
  </si>
  <si>
    <t>Vana akrylátová 1600 x 750 mm pro obezdění</t>
  </si>
  <si>
    <t>55221003.AR</t>
  </si>
  <si>
    <t>nohy pro vany materiál kov</t>
  </si>
  <si>
    <t>pár</t>
  </si>
  <si>
    <t>725239103R00</t>
  </si>
  <si>
    <t>Montáž bidetu závěsného</t>
  </si>
  <si>
    <t>64240450R</t>
  </si>
  <si>
    <t>Bidet keramický zabudování: nástěnné; tvar: oválný; otvor pro baterii uprostřed</t>
  </si>
  <si>
    <t>725319101R00</t>
  </si>
  <si>
    <t>Montáž dřezu jednoduchého</t>
  </si>
  <si>
    <t xml:space="preserve">pouze dopojení (dřez není dodávkou ZTI) : </t>
  </si>
  <si>
    <t>D/DD : 18+1</t>
  </si>
  <si>
    <t>D1 : 5</t>
  </si>
  <si>
    <t>725339101R00</t>
  </si>
  <si>
    <t>Montáž výlevky diturvitové, bez nádrže a armatur</t>
  </si>
  <si>
    <t>64271102T</t>
  </si>
  <si>
    <t>výlevka závěsná; jemná žárohlína; bílá; 380 x 455 x 355 mm; mřížka chromovaná, odpad vodorovný</t>
  </si>
  <si>
    <t>722191132R00</t>
  </si>
  <si>
    <t>Hadice flexibilní sanitární, DN 15, délky 400 mm</t>
  </si>
  <si>
    <t>WC3 : 1</t>
  </si>
  <si>
    <t>725814101R00</t>
  </si>
  <si>
    <t>Ventil  rohový, mosazný, s filtrem, bez matky, DN 15 x DN 10, včetně dodávky materiálu</t>
  </si>
  <si>
    <t>725814103R00</t>
  </si>
  <si>
    <t>Ventil  rohový, mosazný, bez matky, DN 15 x DN 10, včetně dodávky materiálu</t>
  </si>
  <si>
    <t>rozvod vody : 1</t>
  </si>
  <si>
    <t>UM1 : 16*2</t>
  </si>
  <si>
    <t>UM2 : 1*2</t>
  </si>
  <si>
    <t>UM3 : 1*2</t>
  </si>
  <si>
    <t>UM4 : 11*1</t>
  </si>
  <si>
    <t>B : 3*2</t>
  </si>
  <si>
    <t>D/DD : (18+1)*2</t>
  </si>
  <si>
    <t>D1 : 5*1</t>
  </si>
  <si>
    <t>725814122R00</t>
  </si>
  <si>
    <t>Ventil  pračkový, mosazný, se zpětnou klapkou, DN 15 x DN 20, včetně dodávky materiálu</t>
  </si>
  <si>
    <t>myčka : 1</t>
  </si>
  <si>
    <t>725819301R00</t>
  </si>
  <si>
    <t>Montáž ventilu stojanového, G 1/2"</t>
  </si>
  <si>
    <t>5514500702T</t>
  </si>
  <si>
    <t>Baterie vodovodní stojánková dřezová, pro jednu vodu</t>
  </si>
  <si>
    <t>725829301R00</t>
  </si>
  <si>
    <t>Montáž baterií umyvadlových a dřezových umyvadlové a dřezové stojánkové</t>
  </si>
  <si>
    <t>20+19</t>
  </si>
  <si>
    <t>55144220T</t>
  </si>
  <si>
    <t>Baterie umyvadlová směšovací stojánková bez výpusti, chrom, výška baterie 17,4 cm, výška ramínka 10,2 cm, délka raménka 11,6 cm</t>
  </si>
  <si>
    <t>55145040D</t>
  </si>
  <si>
    <t>Baterie dřez. směšov stojánková - páková dvoustupňová, otočné pokovené mosazné ramínko, nastaveno na otáčení 360° s možností uzamknout na úhel 120°, vysoké ramínko (35cm nad úroveň dřezu)</t>
  </si>
  <si>
    <t>725829202R00</t>
  </si>
  <si>
    <t>Montáž baterií umyvadlových a dřezových umyvadlové a dřezové nástěnné</t>
  </si>
  <si>
    <t>výlevka : 4</t>
  </si>
  <si>
    <t>55145012T</t>
  </si>
  <si>
    <t>baterie nástěnná, páková s napojením sprchy, s raménkem + sprchová hadice a růžice</t>
  </si>
  <si>
    <t>725829503R00</t>
  </si>
  <si>
    <t>Montáž baterií umyvadlových a dřezových stojánkové bidetových souprav</t>
  </si>
  <si>
    <t>55144221T</t>
  </si>
  <si>
    <t>Baterie bidetová se sprškou</t>
  </si>
  <si>
    <t>725839203R00</t>
  </si>
  <si>
    <t>Montáž baterie vanové nástěnné, G 1/2"</t>
  </si>
  <si>
    <t>55145008R</t>
  </si>
  <si>
    <t>Baterie směšovací páková; použití: vana, sprcha; typ: nástěnný; materiál: mosaz; rozteč 130 až 170 mm; příslušenství: sprchová růžice, hadice, držák; povrchová úprava: chrom</t>
  </si>
  <si>
    <t>725819201R00</t>
  </si>
  <si>
    <t>Montáž ventilu nástěnného  , G 1/2"</t>
  </si>
  <si>
    <t>551450090T</t>
  </si>
  <si>
    <t>Baterie sprchová pro jednu vodu, vč. sprchové hadice a růžice</t>
  </si>
  <si>
    <t>VR : 1</t>
  </si>
  <si>
    <t>725849200R00</t>
  </si>
  <si>
    <t>Montáž baterie sprchové nastavitelná výška</t>
  </si>
  <si>
    <t>551450090R</t>
  </si>
  <si>
    <t>Baterie směšovací páková; použití: sprcha; typ: nástěnný; materiál: mosaz; rozteč 130 až 170 mm; povrchová úprava: chrom</t>
  </si>
  <si>
    <t>725849302R00</t>
  </si>
  <si>
    <t>Montáž baterie sprchové držáku sprchy</t>
  </si>
  <si>
    <t>55145352R</t>
  </si>
  <si>
    <t>kombinace sprchová držák pevný; ruční sprcha d 68 mm; hadice 150 cm; povrch chrom</t>
  </si>
  <si>
    <t>725859102R00</t>
  </si>
  <si>
    <t>Montáž ventilu odpadního přes D 32 mm do D 50 mm</t>
  </si>
  <si>
    <t>55161630R</t>
  </si>
  <si>
    <t>sifon podomítkový, pračkový; plast; 40/50; nerez krytka</t>
  </si>
  <si>
    <t>725989101R00</t>
  </si>
  <si>
    <t>Montáž dvířek kovových i plastových</t>
  </si>
  <si>
    <t>2+9+12+6</t>
  </si>
  <si>
    <t>28349000T</t>
  </si>
  <si>
    <t>Dvířka revizní plastová s mřížkou, rozměr 150 x 150 mm</t>
  </si>
  <si>
    <t>kanalizace : 2</t>
  </si>
  <si>
    <t>28349010T</t>
  </si>
  <si>
    <t>Dvířka revizní plastová plná, rozměr 150 x 150 mm</t>
  </si>
  <si>
    <t>kanalizace : 9</t>
  </si>
  <si>
    <t>28349010V</t>
  </si>
  <si>
    <t>Dvířka revizní plastová plná, rozměr 200 x 200 mm</t>
  </si>
  <si>
    <t>vodovod : 12</t>
  </si>
  <si>
    <t>28349015T</t>
  </si>
  <si>
    <t>Dvířka revizní plastová plná, rozměr 400 x 200 mm</t>
  </si>
  <si>
    <t>kanalizace : 6</t>
  </si>
  <si>
    <t>998725103R00</t>
  </si>
  <si>
    <t>Přesun hmot pro zařizovací předměty v objektech výšky do 24 m</t>
  </si>
  <si>
    <t>726211321R00</t>
  </si>
  <si>
    <t>Předstěnový modul pro WC zavěšené,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</si>
  <si>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montáž a dodávka materiálu</t>
  </si>
  <si>
    <t>ovladacího tlačitka, ovládání zepředu, stavební výška 112 cm, včetně dodávky materiálu</t>
  </si>
  <si>
    <t>Včetně dodávky a připevnění montážního prvku vč. napojení na kanalizační popř. vodovodní potrubí.</t>
  </si>
  <si>
    <t>WC1 : 17</t>
  </si>
  <si>
    <t>WC2 : 5</t>
  </si>
  <si>
    <t>726211362R00</t>
  </si>
  <si>
    <t>Předstěnový modul pro bidet pro instalaci suchým procesem do lehkých sádrokartonových příček nebo k instalaci před masivní stěnu, včetně 2 nástěnek DN 15, stavební výška 98 cm, včetně dodávky materiálu</t>
  </si>
  <si>
    <t>materiálu</t>
  </si>
  <si>
    <t>726211367T00</t>
  </si>
  <si>
    <t>Montážní prvek pro výlevku</t>
  </si>
  <si>
    <t>551070101R</t>
  </si>
  <si>
    <t>Příslušenství ZTI armatury - ovládací tlačítko splachovacího systému; mechanické spouštění; bílý plast; rozměr: 247 x 165 x 17,5 mm</t>
  </si>
  <si>
    <t>998726123R00</t>
  </si>
  <si>
    <t>Přesun hmot pro předstěnové systémy v objektech výšky do 24 m</t>
  </si>
  <si>
    <t>767885001R00</t>
  </si>
  <si>
    <t>Žlab podpůrný pozinkovaný, pro vedení plastového potrubí, D 20 mm</t>
  </si>
  <si>
    <t>800-767</t>
  </si>
  <si>
    <t>Položky neobsahují montáž objímek a konzol.</t>
  </si>
  <si>
    <t>767885002R00</t>
  </si>
  <si>
    <t>Žlab podpůrný pozinkovaný, pro vedení plastového potrubí, D 25 mm</t>
  </si>
  <si>
    <t>767885003R00</t>
  </si>
  <si>
    <t>Žlab podpůrný pozinkovaný, pro vedení plastového potrubí, D 32 mm</t>
  </si>
  <si>
    <t>767885004R00</t>
  </si>
  <si>
    <t>Žlab podpůrný pozinkovaný, pro vedení plastového potrubí, D 40 mm</t>
  </si>
  <si>
    <t>767885005R00</t>
  </si>
  <si>
    <t>Žlab podpůrný pozinkovaný, pro vedení plastového potrubí, D 50 mm</t>
  </si>
  <si>
    <t>767885006R00</t>
  </si>
  <si>
    <t>Žlab podpůrný pozinkovaný, pro vedení plastového potrubí, D 63 mm</t>
  </si>
  <si>
    <t>767885007R00</t>
  </si>
  <si>
    <t>Žlab podpůrný pozinkovaný, pro vedení plastového potrubí, D 75 mm</t>
  </si>
  <si>
    <t>767995101R00</t>
  </si>
  <si>
    <t>Výroba a montáž atypických kovovových doplňků staveb hmotnosti do 5 kg</t>
  </si>
  <si>
    <t>kg</t>
  </si>
  <si>
    <t>0,25kg/m : (92+12+106+29+86+15+23)*0,25</t>
  </si>
  <si>
    <t>55399994R</t>
  </si>
  <si>
    <t>výrobek kovový zámečnický, atypický</t>
  </si>
  <si>
    <t>ocelové výrobky - kotvy a spojky-atypické prvky : 90,75</t>
  </si>
  <si>
    <t>998767103R00</t>
  </si>
  <si>
    <t>Přesun hmot pro kovové stavební doplňk. konstrukce v objektech výšky do 24 m</t>
  </si>
  <si>
    <t>00411 R</t>
  </si>
  <si>
    <t>Přípravné a průzkumné služby či práce</t>
  </si>
  <si>
    <t>Soubor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</si>
  <si>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</si>
  <si>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</si>
  <si>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</si>
  <si>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ověření polohy a dimenze stávající kanalizace : 1</t>
  </si>
  <si>
    <t>005121 R</t>
  </si>
  <si>
    <t>Zařízení staveniště</t>
  </si>
  <si>
    <t>POL99_2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</si>
  <si>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</si>
  <si>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</si>
  <si>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</si>
  <si>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</si>
  <si>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</si>
  <si>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</si>
  <si>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</si>
  <si>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</si>
  <si>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</si>
  <si>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</si>
  <si>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</si>
  <si>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</si>
  <si>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</si>
  <si>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Hygienický rozbor vody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</si>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</sst>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11KLPxADroRcg6OxXGUsAnbCO8Cj4vAOpK8X41M2mWuD83FOWY7hORCvp2lSa4OTQrhXhPSomdPGkXGhOijAQ==" saltValue="SWWds6EO0E9ST6r+hMX96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L4" sqref="L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3230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SUMIF(F53:F64,A16,I53:I64)+SUMIF(F53:F64,"PSU",I53:I64)</f>
        <v>144109.60000000003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SUMIF(F53:F64,A17,I53:I64)</f>
        <v>2878656.02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SUMIF(F53:F64,A18,I53:I64)</f>
        <v>0</v>
      </c>
      <c r="J18" s="85"/>
    </row>
    <row r="19" spans="1:10" ht="23.25" customHeight="1" x14ac:dyDescent="0.25">
      <c r="A19" s="196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SUMIF(F53:F64,A19,I53:I64)</f>
        <v>84114.680000000008</v>
      </c>
      <c r="J19" s="85"/>
    </row>
    <row r="20" spans="1:10" ht="23.25" customHeight="1" x14ac:dyDescent="0.25">
      <c r="A20" s="196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SUMIF(F53:F64,A20,I53:I64)</f>
        <v>50341.48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3157221.7800000003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663016.57380000013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3157221.7800000007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57.380000012926757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663016.57380000013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3820238.3538000006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3157221.7800000007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35.380000062286854</v>
      </c>
      <c r="B29" s="165" t="s">
        <v>35</v>
      </c>
      <c r="C29" s="172"/>
      <c r="D29" s="172"/>
      <c r="E29" s="172"/>
      <c r="F29" s="173"/>
      <c r="G29" s="169">
        <f>A27</f>
        <v>3820238.3538000006</v>
      </c>
      <c r="H29" s="169"/>
      <c r="I29" s="169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02 SO02 Pol'!AE412</f>
        <v>0</v>
      </c>
      <c r="G39" s="149">
        <f>'SO 02 SO02 Pol'!AF412</f>
        <v>3157221.7800000007</v>
      </c>
      <c r="H39" s="150">
        <f>(F39*SazbaDPH1/100)+(G39*SazbaDPH2/100)</f>
        <v>663016.57380000013</v>
      </c>
      <c r="I39" s="150">
        <f>F39+G39+H39</f>
        <v>3820238.3538000006</v>
      </c>
      <c r="J39" s="151">
        <f>IF(_xlfn.SINGLE(CenaCelkemVypocet)=0,"",I39/_xlfn.SINGLE(CenaCelkemVypocet)*100)</f>
        <v>100</v>
      </c>
    </row>
    <row r="40" spans="1:10" ht="25.5" hidden="1" customHeight="1" x14ac:dyDescent="0.25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 02 SO02 Pol'!AE412</f>
        <v>0</v>
      </c>
      <c r="G41" s="155">
        <f>'SO 02 SO02 Pol'!AF412</f>
        <v>3157221.7800000007</v>
      </c>
      <c r="H41" s="155">
        <f>(F41*SazbaDPH1/100)+(G41*SazbaDPH2/100)</f>
        <v>663016.57380000013</v>
      </c>
      <c r="I41" s="155">
        <f>F41+G41+H41</f>
        <v>3820238.3538000006</v>
      </c>
      <c r="J41" s="156">
        <f>IF(_xlfn.SINGLE(CenaCelkemVypocet)=0,"",I41/_xlfn.SINGLE(CenaCelkemVypocet)*100)</f>
        <v>100</v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 02 SO02 Pol'!AE412</f>
        <v>0</v>
      </c>
      <c r="G42" s="150">
        <f>'SO 02 SO02 Pol'!AF412</f>
        <v>3157221.7800000007</v>
      </c>
      <c r="H42" s="150">
        <f>(F42*SazbaDPH1/100)+(G42*SazbaDPH2/100)</f>
        <v>663016.57380000013</v>
      </c>
      <c r="I42" s="150">
        <f>F42+G42+H42</f>
        <v>3820238.3538000006</v>
      </c>
      <c r="J42" s="151">
        <f>IF(_xlfn.SINGLE(CenaCelkemVypocet)=0,"",I42/_xlfn.SINGLE(CenaCelkemVypocet)*100)</f>
        <v>100</v>
      </c>
    </row>
    <row r="43" spans="1:10" ht="25.5" hidden="1" customHeight="1" x14ac:dyDescent="0.25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3157221.7800000007</v>
      </c>
      <c r="H43" s="163">
        <f>SUMIF(A39:A42,"=1",H39:H42)</f>
        <v>663016.57380000013</v>
      </c>
      <c r="I43" s="163">
        <f>SUMIF(A39:A42,"=1",I39:I42)</f>
        <v>3820238.3538000006</v>
      </c>
      <c r="J43" s="164">
        <f>SUMIF(A39:A42,"=1",J39:J42)</f>
        <v>100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5" t="s">
        <v>61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4" t="s">
        <v>24</v>
      </c>
      <c r="G53" s="186"/>
      <c r="H53" s="186"/>
      <c r="I53" s="186">
        <f>'SO 02 SO02 Pol'!G8</f>
        <v>140874.60000000003</v>
      </c>
      <c r="J53" s="191">
        <f>IF(I65=0,"",I53/I65*100)</f>
        <v>4.4619798612943828</v>
      </c>
    </row>
    <row r="54" spans="1:10" ht="36.75" customHeight="1" x14ac:dyDescent="0.25">
      <c r="A54" s="178"/>
      <c r="B54" s="183" t="s">
        <v>65</v>
      </c>
      <c r="C54" s="184" t="s">
        <v>66</v>
      </c>
      <c r="D54" s="185"/>
      <c r="E54" s="185"/>
      <c r="F54" s="194" t="s">
        <v>24</v>
      </c>
      <c r="G54" s="186"/>
      <c r="H54" s="186"/>
      <c r="I54" s="186">
        <f>'SO 02 SO02 Pol'!G45</f>
        <v>3235</v>
      </c>
      <c r="J54" s="191">
        <f>IF(I65=0,"",I54/I65*100)</f>
        <v>0.10246350194632194</v>
      </c>
    </row>
    <row r="55" spans="1:10" ht="36.75" customHeight="1" x14ac:dyDescent="0.25">
      <c r="A55" s="178"/>
      <c r="B55" s="183" t="s">
        <v>67</v>
      </c>
      <c r="C55" s="184" t="s">
        <v>68</v>
      </c>
      <c r="D55" s="185"/>
      <c r="E55" s="185"/>
      <c r="F55" s="194" t="s">
        <v>25</v>
      </c>
      <c r="G55" s="186"/>
      <c r="H55" s="186"/>
      <c r="I55" s="186">
        <f>'SO 02 SO02 Pol'!G50</f>
        <v>76347.98</v>
      </c>
      <c r="J55" s="191">
        <f>IF(I65=0,"",I55/I65*100)</f>
        <v>2.4182013592976039</v>
      </c>
    </row>
    <row r="56" spans="1:10" ht="36.75" customHeight="1" x14ac:dyDescent="0.25">
      <c r="A56" s="178"/>
      <c r="B56" s="183" t="s">
        <v>69</v>
      </c>
      <c r="C56" s="184" t="s">
        <v>70</v>
      </c>
      <c r="D56" s="185"/>
      <c r="E56" s="185"/>
      <c r="F56" s="194" t="s">
        <v>25</v>
      </c>
      <c r="G56" s="186"/>
      <c r="H56" s="186"/>
      <c r="I56" s="186">
        <f>'SO 02 SO02 Pol'!G61</f>
        <v>276948.05</v>
      </c>
      <c r="J56" s="191">
        <f>IF(I65=0,"",I56/I65*100)</f>
        <v>8.7718908995997111</v>
      </c>
    </row>
    <row r="57" spans="1:10" ht="36.75" customHeight="1" x14ac:dyDescent="0.25">
      <c r="A57" s="178"/>
      <c r="B57" s="183" t="s">
        <v>71</v>
      </c>
      <c r="C57" s="184" t="s">
        <v>72</v>
      </c>
      <c r="D57" s="185"/>
      <c r="E57" s="185"/>
      <c r="F57" s="194" t="s">
        <v>25</v>
      </c>
      <c r="G57" s="186"/>
      <c r="H57" s="186"/>
      <c r="I57" s="186">
        <f>'SO 02 SO02 Pol'!G94</f>
        <v>470218.51</v>
      </c>
      <c r="J57" s="191">
        <f>IF(I65=0,"",I57/I65*100)</f>
        <v>14.893426650566182</v>
      </c>
    </row>
    <row r="58" spans="1:10" ht="36.75" customHeight="1" x14ac:dyDescent="0.25">
      <c r="A58" s="178"/>
      <c r="B58" s="183" t="s">
        <v>73</v>
      </c>
      <c r="C58" s="184" t="s">
        <v>74</v>
      </c>
      <c r="D58" s="185"/>
      <c r="E58" s="185"/>
      <c r="F58" s="194" t="s">
        <v>25</v>
      </c>
      <c r="G58" s="186"/>
      <c r="H58" s="186"/>
      <c r="I58" s="186">
        <f>'SO 02 SO02 Pol'!G161</f>
        <v>1146819.0900000001</v>
      </c>
      <c r="J58" s="191">
        <f>IF(I65=0,"",I58/I65*100)</f>
        <v>36.323678534866822</v>
      </c>
    </row>
    <row r="59" spans="1:10" ht="36.75" customHeight="1" x14ac:dyDescent="0.25">
      <c r="A59" s="178"/>
      <c r="B59" s="183" t="s">
        <v>75</v>
      </c>
      <c r="C59" s="184" t="s">
        <v>76</v>
      </c>
      <c r="D59" s="185"/>
      <c r="E59" s="185"/>
      <c r="F59" s="194" t="s">
        <v>25</v>
      </c>
      <c r="G59" s="186"/>
      <c r="H59" s="186"/>
      <c r="I59" s="186">
        <f>'SO 02 SO02 Pol'!G255</f>
        <v>3349.1</v>
      </c>
      <c r="J59" s="191">
        <f>IF(I65=0,"",I59/I65*100)</f>
        <v>0.10607743875376409</v>
      </c>
    </row>
    <row r="60" spans="1:10" ht="36.75" customHeight="1" x14ac:dyDescent="0.25">
      <c r="A60" s="178"/>
      <c r="B60" s="183" t="s">
        <v>77</v>
      </c>
      <c r="C60" s="184" t="s">
        <v>78</v>
      </c>
      <c r="D60" s="185"/>
      <c r="E60" s="185"/>
      <c r="F60" s="194" t="s">
        <v>25</v>
      </c>
      <c r="G60" s="186"/>
      <c r="H60" s="186"/>
      <c r="I60" s="186">
        <f>'SO 02 SO02 Pol'!G260</f>
        <v>519918.76</v>
      </c>
      <c r="J60" s="191">
        <f>IF(I65=0,"",I60/I65*100)</f>
        <v>16.467603362345994</v>
      </c>
    </row>
    <row r="61" spans="1:10" ht="36.75" customHeight="1" x14ac:dyDescent="0.25">
      <c r="A61" s="178"/>
      <c r="B61" s="183" t="s">
        <v>79</v>
      </c>
      <c r="C61" s="184" t="s">
        <v>80</v>
      </c>
      <c r="D61" s="185"/>
      <c r="E61" s="185"/>
      <c r="F61" s="194" t="s">
        <v>25</v>
      </c>
      <c r="G61" s="186"/>
      <c r="H61" s="186"/>
      <c r="I61" s="186">
        <f>'SO 02 SO02 Pol'!G359</f>
        <v>328040.92</v>
      </c>
      <c r="J61" s="191">
        <f>IF(I65=0,"",I61/I65*100)</f>
        <v>10.390176644480135</v>
      </c>
    </row>
    <row r="62" spans="1:10" ht="36.75" customHeight="1" x14ac:dyDescent="0.25">
      <c r="A62" s="178"/>
      <c r="B62" s="183" t="s">
        <v>81</v>
      </c>
      <c r="C62" s="184" t="s">
        <v>82</v>
      </c>
      <c r="D62" s="185"/>
      <c r="E62" s="185"/>
      <c r="F62" s="194" t="s">
        <v>25</v>
      </c>
      <c r="G62" s="186"/>
      <c r="H62" s="186"/>
      <c r="I62" s="186">
        <f>'SO 02 SO02 Pol'!G374</f>
        <v>57013.61</v>
      </c>
      <c r="J62" s="191">
        <f>IF(I65=0,"",I62/I65*100)</f>
        <v>1.8058158080994868</v>
      </c>
    </row>
    <row r="63" spans="1:10" ht="36.75" customHeight="1" x14ac:dyDescent="0.25">
      <c r="A63" s="178"/>
      <c r="B63" s="183" t="s">
        <v>83</v>
      </c>
      <c r="C63" s="184" t="s">
        <v>27</v>
      </c>
      <c r="D63" s="185"/>
      <c r="E63" s="185"/>
      <c r="F63" s="194" t="s">
        <v>83</v>
      </c>
      <c r="G63" s="186"/>
      <c r="H63" s="186"/>
      <c r="I63" s="186">
        <f>'SO 02 SO02 Pol'!G395</f>
        <v>84114.680000000008</v>
      </c>
      <c r="J63" s="191">
        <f>IF(I65=0,"",I63/I65*100)</f>
        <v>2.6641992821929672</v>
      </c>
    </row>
    <row r="64" spans="1:10" ht="36.75" customHeight="1" x14ac:dyDescent="0.25">
      <c r="A64" s="178"/>
      <c r="B64" s="183" t="s">
        <v>84</v>
      </c>
      <c r="C64" s="184" t="s">
        <v>28</v>
      </c>
      <c r="D64" s="185"/>
      <c r="E64" s="185"/>
      <c r="F64" s="194" t="s">
        <v>84</v>
      </c>
      <c r="G64" s="186"/>
      <c r="H64" s="186"/>
      <c r="I64" s="186">
        <f>'SO 02 SO02 Pol'!G405</f>
        <v>50341.48</v>
      </c>
      <c r="J64" s="191">
        <f>IF(I65=0,"",I64/I65*100)</f>
        <v>1.5944866565566391</v>
      </c>
    </row>
    <row r="65" spans="1:10" ht="25.5" customHeight="1" x14ac:dyDescent="0.25">
      <c r="A65" s="179"/>
      <c r="B65" s="187" t="s">
        <v>1</v>
      </c>
      <c r="C65" s="188"/>
      <c r="D65" s="189"/>
      <c r="E65" s="189"/>
      <c r="F65" s="195"/>
      <c r="G65" s="190"/>
      <c r="H65" s="190"/>
      <c r="I65" s="190">
        <f>SUM(I53:I64)</f>
        <v>3157221.78</v>
      </c>
      <c r="J65" s="192">
        <f>SUM(J53:J64)</f>
        <v>100</v>
      </c>
    </row>
    <row r="66" spans="1:10" x14ac:dyDescent="0.25">
      <c r="F66" s="135"/>
      <c r="G66" s="135"/>
      <c r="H66" s="135"/>
      <c r="I66" s="135"/>
      <c r="J66" s="193"/>
    </row>
    <row r="67" spans="1:10" x14ac:dyDescent="0.25">
      <c r="F67" s="135"/>
      <c r="G67" s="135"/>
      <c r="H67" s="135"/>
      <c r="I67" s="135"/>
      <c r="J67" s="193"/>
    </row>
    <row r="68" spans="1:10" x14ac:dyDescent="0.25">
      <c r="F68" s="135"/>
      <c r="G68" s="135"/>
      <c r="H68" s="135"/>
      <c r="I68" s="135"/>
      <c r="J68" s="193"/>
    </row>
  </sheetData>
  <sheetProtection algorithmName="SHA-512" hashValue="1/En30zT0mBrh2FjYBGlgQa2T+bm7SQWBFYjJHbFECQ1m45oyF4oKLRxHiOxI2Itmt+5qI+rJ2n7wgWkRBf9Yg==" saltValue="tBpsFpDJa8MceFzPZTHjZ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Za+O6G4YLBld2ITbg/PNPlH+8ERAYuS3EhLRzFayKiO5QeSeDYax3+fY3LbpX4Z8JPo+Qs6eg9IUQFMczn1SFw==" saltValue="G88rBo75roCnVPmznMXzP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8885C-F259-4AC3-A4EB-31A2BADCEC9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87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87</v>
      </c>
      <c r="AG3" t="s">
        <v>88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89</v>
      </c>
    </row>
    <row r="5" spans="1:60" x14ac:dyDescent="0.25">
      <c r="D5" s="10"/>
    </row>
    <row r="6" spans="1:60" ht="39.6" x14ac:dyDescent="0.25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112</v>
      </c>
      <c r="B8" s="227" t="s">
        <v>63</v>
      </c>
      <c r="C8" s="251" t="s">
        <v>64</v>
      </c>
      <c r="D8" s="228"/>
      <c r="E8" s="229"/>
      <c r="F8" s="230"/>
      <c r="G8" s="230">
        <f>SUMIF(AG9:AG44,"&lt;&gt;NOR",G9:G44)</f>
        <v>140874.60000000003</v>
      </c>
      <c r="H8" s="230"/>
      <c r="I8" s="230">
        <f>SUM(I9:I44)</f>
        <v>7334.7699999999995</v>
      </c>
      <c r="J8" s="230"/>
      <c r="K8" s="230">
        <f>SUM(K9:K44)</f>
        <v>133539.84</v>
      </c>
      <c r="L8" s="230"/>
      <c r="M8" s="230">
        <f>SUM(M9:M44)</f>
        <v>170458.266</v>
      </c>
      <c r="N8" s="229"/>
      <c r="O8" s="229">
        <f>SUM(O9:O44)</f>
        <v>15.4</v>
      </c>
      <c r="P8" s="229"/>
      <c r="Q8" s="229">
        <f>SUM(Q9:Q44)</f>
        <v>0</v>
      </c>
      <c r="R8" s="230"/>
      <c r="S8" s="230"/>
      <c r="T8" s="231"/>
      <c r="U8" s="225"/>
      <c r="V8" s="225">
        <f>SUM(V9:V44)</f>
        <v>234.95999999999998</v>
      </c>
      <c r="W8" s="225"/>
      <c r="X8" s="225"/>
      <c r="Y8" s="225"/>
      <c r="AG8" t="s">
        <v>113</v>
      </c>
    </row>
    <row r="9" spans="1:60" ht="20.399999999999999" outlineLevel="1" x14ac:dyDescent="0.25">
      <c r="A9" s="233">
        <v>1</v>
      </c>
      <c r="B9" s="234" t="s">
        <v>114</v>
      </c>
      <c r="C9" s="252" t="s">
        <v>115</v>
      </c>
      <c r="D9" s="235" t="s">
        <v>116</v>
      </c>
      <c r="E9" s="236">
        <v>15.288</v>
      </c>
      <c r="F9" s="237">
        <v>6425</v>
      </c>
      <c r="G9" s="238">
        <f>ROUND(E9*F9,2)</f>
        <v>98225.4</v>
      </c>
      <c r="H9" s="237">
        <v>0</v>
      </c>
      <c r="I9" s="238">
        <f>ROUND(E9*H9,2)</f>
        <v>0</v>
      </c>
      <c r="J9" s="237">
        <v>6425</v>
      </c>
      <c r="K9" s="238">
        <f>ROUND(E9*J9,2)</f>
        <v>98225.4</v>
      </c>
      <c r="L9" s="238">
        <v>21</v>
      </c>
      <c r="M9" s="238">
        <f>G9*(1+L9/100)</f>
        <v>118852.734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 t="s">
        <v>117</v>
      </c>
      <c r="S9" s="238" t="s">
        <v>118</v>
      </c>
      <c r="T9" s="239" t="s">
        <v>118</v>
      </c>
      <c r="U9" s="222">
        <v>11.787000000000001</v>
      </c>
      <c r="V9" s="222">
        <f>ROUND(E9*U9,2)</f>
        <v>180.2</v>
      </c>
      <c r="W9" s="222"/>
      <c r="X9" s="222" t="s">
        <v>119</v>
      </c>
      <c r="Y9" s="222" t="s">
        <v>120</v>
      </c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1" outlineLevel="2" x14ac:dyDescent="0.25">
      <c r="A10" s="219"/>
      <c r="B10" s="220"/>
      <c r="C10" s="253" t="s">
        <v>122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0" t="str">
        <f>C10</f>
        <v>ruční, v hornině 1 - 4, se svislým a vodorovným přemístěním nošením, s naložením na dopravní prostředek, s odvozem a uložením na skládku. Bez poplatku za skládku.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5">
      <c r="A11" s="219"/>
      <c r="B11" s="220"/>
      <c r="C11" s="254" t="s">
        <v>124</v>
      </c>
      <c r="D11" s="223"/>
      <c r="E11" s="224">
        <v>4.8239999999999998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5">
      <c r="A12" s="219"/>
      <c r="B12" s="220"/>
      <c r="C12" s="254" t="s">
        <v>126</v>
      </c>
      <c r="D12" s="223"/>
      <c r="E12" s="224">
        <v>3.2639999999999998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5">
      <c r="A13" s="219"/>
      <c r="B13" s="220"/>
      <c r="C13" s="254" t="s">
        <v>127</v>
      </c>
      <c r="D13" s="223"/>
      <c r="E13" s="224">
        <v>7.2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3">
        <v>2</v>
      </c>
      <c r="B14" s="234" t="s">
        <v>128</v>
      </c>
      <c r="C14" s="252" t="s">
        <v>129</v>
      </c>
      <c r="D14" s="235" t="s">
        <v>130</v>
      </c>
      <c r="E14" s="236">
        <v>18</v>
      </c>
      <c r="F14" s="237">
        <v>178</v>
      </c>
      <c r="G14" s="238">
        <f>ROUND(E14*F14,2)</f>
        <v>3204</v>
      </c>
      <c r="H14" s="237">
        <v>15.22</v>
      </c>
      <c r="I14" s="238">
        <f>ROUND(E14*H14,2)</f>
        <v>273.95999999999998</v>
      </c>
      <c r="J14" s="237">
        <v>162.78</v>
      </c>
      <c r="K14" s="238">
        <f>ROUND(E14*J14,2)</f>
        <v>2930.04</v>
      </c>
      <c r="L14" s="238">
        <v>21</v>
      </c>
      <c r="M14" s="238">
        <f>G14*(1+L14/100)</f>
        <v>3876.8399999999997</v>
      </c>
      <c r="N14" s="236">
        <v>9.7999999999999997E-4</v>
      </c>
      <c r="O14" s="236">
        <f>ROUND(E14*N14,2)</f>
        <v>0.02</v>
      </c>
      <c r="P14" s="236">
        <v>0</v>
      </c>
      <c r="Q14" s="236">
        <f>ROUND(E14*P14,2)</f>
        <v>0</v>
      </c>
      <c r="R14" s="238" t="s">
        <v>131</v>
      </c>
      <c r="S14" s="238" t="s">
        <v>118</v>
      </c>
      <c r="T14" s="239" t="s">
        <v>118</v>
      </c>
      <c r="U14" s="222">
        <v>0.23599999999999999</v>
      </c>
      <c r="V14" s="222">
        <f>ROUND(E14*U14,2)</f>
        <v>4.25</v>
      </c>
      <c r="W14" s="222"/>
      <c r="X14" s="222" t="s">
        <v>132</v>
      </c>
      <c r="Y14" s="222" t="s">
        <v>120</v>
      </c>
      <c r="Z14" s="212"/>
      <c r="AA14" s="212"/>
      <c r="AB14" s="212"/>
      <c r="AC14" s="212"/>
      <c r="AD14" s="212"/>
      <c r="AE14" s="212"/>
      <c r="AF14" s="212"/>
      <c r="AG14" s="212" t="s">
        <v>133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19"/>
      <c r="B15" s="220"/>
      <c r="C15" s="253" t="s">
        <v>134</v>
      </c>
      <c r="D15" s="241"/>
      <c r="E15" s="241"/>
      <c r="F15" s="241"/>
      <c r="G15" s="241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19"/>
      <c r="B16" s="220"/>
      <c r="C16" s="254" t="s">
        <v>135</v>
      </c>
      <c r="D16" s="223"/>
      <c r="E16" s="224">
        <v>18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3">
        <v>3</v>
      </c>
      <c r="B17" s="234" t="s">
        <v>136</v>
      </c>
      <c r="C17" s="252" t="s">
        <v>137</v>
      </c>
      <c r="D17" s="235" t="s">
        <v>130</v>
      </c>
      <c r="E17" s="236">
        <v>18</v>
      </c>
      <c r="F17" s="237">
        <v>39.4</v>
      </c>
      <c r="G17" s="238">
        <f>ROUND(E17*F17,2)</f>
        <v>709.2</v>
      </c>
      <c r="H17" s="237">
        <v>0</v>
      </c>
      <c r="I17" s="238">
        <f>ROUND(E17*H17,2)</f>
        <v>0</v>
      </c>
      <c r="J17" s="237">
        <v>39.4</v>
      </c>
      <c r="K17" s="238">
        <f>ROUND(E17*J17,2)</f>
        <v>709.2</v>
      </c>
      <c r="L17" s="238">
        <v>21</v>
      </c>
      <c r="M17" s="238">
        <f>G17*(1+L17/100)</f>
        <v>858.13200000000006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 t="s">
        <v>131</v>
      </c>
      <c r="S17" s="238" t="s">
        <v>118</v>
      </c>
      <c r="T17" s="239" t="s">
        <v>118</v>
      </c>
      <c r="U17" s="222">
        <v>7.0000000000000007E-2</v>
      </c>
      <c r="V17" s="222">
        <f>ROUND(E17*U17,2)</f>
        <v>1.26</v>
      </c>
      <c r="W17" s="222"/>
      <c r="X17" s="222" t="s">
        <v>132</v>
      </c>
      <c r="Y17" s="222" t="s">
        <v>120</v>
      </c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5">
      <c r="A18" s="219"/>
      <c r="B18" s="220"/>
      <c r="C18" s="253" t="s">
        <v>138</v>
      </c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123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33">
        <v>4</v>
      </c>
      <c r="B19" s="234" t="s">
        <v>139</v>
      </c>
      <c r="C19" s="252" t="s">
        <v>140</v>
      </c>
      <c r="D19" s="235" t="s">
        <v>116</v>
      </c>
      <c r="E19" s="236">
        <v>7.2</v>
      </c>
      <c r="F19" s="237">
        <v>88.1</v>
      </c>
      <c r="G19" s="238">
        <f>ROUND(E19*F19,2)</f>
        <v>634.32000000000005</v>
      </c>
      <c r="H19" s="237">
        <v>3.91</v>
      </c>
      <c r="I19" s="238">
        <f>ROUND(E19*H19,2)</f>
        <v>28.15</v>
      </c>
      <c r="J19" s="237">
        <v>84.19</v>
      </c>
      <c r="K19" s="238">
        <f>ROUND(E19*J19,2)</f>
        <v>606.16999999999996</v>
      </c>
      <c r="L19" s="238">
        <v>21</v>
      </c>
      <c r="M19" s="238">
        <f>G19*(1+L19/100)</f>
        <v>767.52719999999999</v>
      </c>
      <c r="N19" s="236">
        <v>4.6000000000000001E-4</v>
      </c>
      <c r="O19" s="236">
        <f>ROUND(E19*N19,2)</f>
        <v>0</v>
      </c>
      <c r="P19" s="236">
        <v>0</v>
      </c>
      <c r="Q19" s="236">
        <f>ROUND(E19*P19,2)</f>
        <v>0</v>
      </c>
      <c r="R19" s="238" t="s">
        <v>131</v>
      </c>
      <c r="S19" s="238" t="s">
        <v>118</v>
      </c>
      <c r="T19" s="239" t="s">
        <v>118</v>
      </c>
      <c r="U19" s="222">
        <v>0.126</v>
      </c>
      <c r="V19" s="222">
        <f>ROUND(E19*U19,2)</f>
        <v>0.91</v>
      </c>
      <c r="W19" s="222"/>
      <c r="X19" s="222" t="s">
        <v>132</v>
      </c>
      <c r="Y19" s="222" t="s">
        <v>120</v>
      </c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5">
      <c r="A20" s="219"/>
      <c r="B20" s="220"/>
      <c r="C20" s="253" t="s">
        <v>141</v>
      </c>
      <c r="D20" s="241"/>
      <c r="E20" s="241"/>
      <c r="F20" s="241"/>
      <c r="G20" s="241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54" t="s">
        <v>127</v>
      </c>
      <c r="D21" s="223"/>
      <c r="E21" s="224">
        <v>7.2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33">
        <v>5</v>
      </c>
      <c r="B22" s="234" t="s">
        <v>142</v>
      </c>
      <c r="C22" s="252" t="s">
        <v>143</v>
      </c>
      <c r="D22" s="235" t="s">
        <v>116</v>
      </c>
      <c r="E22" s="236">
        <v>1.6120000000000001</v>
      </c>
      <c r="F22" s="237">
        <v>1712</v>
      </c>
      <c r="G22" s="238">
        <f>ROUND(E22*F22,2)</f>
        <v>2759.74</v>
      </c>
      <c r="H22" s="237">
        <v>773.58</v>
      </c>
      <c r="I22" s="238">
        <f>ROUND(E22*H22,2)</f>
        <v>1247.01</v>
      </c>
      <c r="J22" s="237">
        <v>938.42</v>
      </c>
      <c r="K22" s="238">
        <f>ROUND(E22*J22,2)</f>
        <v>1512.73</v>
      </c>
      <c r="L22" s="238">
        <v>21</v>
      </c>
      <c r="M22" s="238">
        <f>G22*(1+L22/100)</f>
        <v>3339.2853999999998</v>
      </c>
      <c r="N22" s="236">
        <v>1.8907700000000001</v>
      </c>
      <c r="O22" s="236">
        <f>ROUND(E22*N22,2)</f>
        <v>3.05</v>
      </c>
      <c r="P22" s="236">
        <v>0</v>
      </c>
      <c r="Q22" s="236">
        <f>ROUND(E22*P22,2)</f>
        <v>0</v>
      </c>
      <c r="R22" s="238" t="s">
        <v>144</v>
      </c>
      <c r="S22" s="238" t="s">
        <v>118</v>
      </c>
      <c r="T22" s="239" t="s">
        <v>118</v>
      </c>
      <c r="U22" s="222">
        <v>1.6950000000000001</v>
      </c>
      <c r="V22" s="222">
        <f>ROUND(E22*U22,2)</f>
        <v>2.73</v>
      </c>
      <c r="W22" s="222"/>
      <c r="X22" s="222" t="s">
        <v>132</v>
      </c>
      <c r="Y22" s="222" t="s">
        <v>120</v>
      </c>
      <c r="Z22" s="212"/>
      <c r="AA22" s="212"/>
      <c r="AB22" s="212"/>
      <c r="AC22" s="212"/>
      <c r="AD22" s="212"/>
      <c r="AE22" s="212"/>
      <c r="AF22" s="212"/>
      <c r="AG22" s="212" t="s">
        <v>133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19"/>
      <c r="B23" s="220"/>
      <c r="C23" s="253" t="s">
        <v>145</v>
      </c>
      <c r="D23" s="241"/>
      <c r="E23" s="241"/>
      <c r="F23" s="241"/>
      <c r="G23" s="241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19"/>
      <c r="B24" s="220"/>
      <c r="C24" s="254" t="s">
        <v>146</v>
      </c>
      <c r="D24" s="223"/>
      <c r="E24" s="224">
        <v>0.80400000000000005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5">
      <c r="A25" s="219"/>
      <c r="B25" s="220"/>
      <c r="C25" s="254" t="s">
        <v>147</v>
      </c>
      <c r="D25" s="223"/>
      <c r="E25" s="224">
        <v>0.40799999999999997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5">
      <c r="A26" s="219"/>
      <c r="B26" s="220"/>
      <c r="C26" s="254" t="s">
        <v>148</v>
      </c>
      <c r="D26" s="223"/>
      <c r="E26" s="224">
        <v>0.4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33">
        <v>6</v>
      </c>
      <c r="B27" s="234" t="s">
        <v>149</v>
      </c>
      <c r="C27" s="252" t="s">
        <v>150</v>
      </c>
      <c r="D27" s="235" t="s">
        <v>116</v>
      </c>
      <c r="E27" s="236">
        <v>7.2539999999999996</v>
      </c>
      <c r="F27" s="237">
        <v>1638</v>
      </c>
      <c r="G27" s="238">
        <f>ROUND(E27*F27,2)</f>
        <v>11882.05</v>
      </c>
      <c r="H27" s="237">
        <v>797.58</v>
      </c>
      <c r="I27" s="238">
        <f>ROUND(E27*H27,2)</f>
        <v>5785.65</v>
      </c>
      <c r="J27" s="237">
        <v>840.42</v>
      </c>
      <c r="K27" s="238">
        <f>ROUND(E27*J27,2)</f>
        <v>6096.41</v>
      </c>
      <c r="L27" s="238">
        <v>21</v>
      </c>
      <c r="M27" s="238">
        <f>G27*(1+L27/100)</f>
        <v>14377.280499999999</v>
      </c>
      <c r="N27" s="236">
        <v>1.7</v>
      </c>
      <c r="O27" s="236">
        <f>ROUND(E27*N27,2)</f>
        <v>12.33</v>
      </c>
      <c r="P27" s="236">
        <v>0</v>
      </c>
      <c r="Q27" s="236">
        <f>ROUND(E27*P27,2)</f>
        <v>0</v>
      </c>
      <c r="R27" s="238" t="s">
        <v>131</v>
      </c>
      <c r="S27" s="238" t="s">
        <v>118</v>
      </c>
      <c r="T27" s="239" t="s">
        <v>118</v>
      </c>
      <c r="U27" s="222">
        <v>1.587</v>
      </c>
      <c r="V27" s="222">
        <f>ROUND(E27*U27,2)</f>
        <v>11.51</v>
      </c>
      <c r="W27" s="222"/>
      <c r="X27" s="222" t="s">
        <v>132</v>
      </c>
      <c r="Y27" s="222" t="s">
        <v>120</v>
      </c>
      <c r="Z27" s="212"/>
      <c r="AA27" s="212"/>
      <c r="AB27" s="212"/>
      <c r="AC27" s="212"/>
      <c r="AD27" s="212"/>
      <c r="AE27" s="212"/>
      <c r="AF27" s="212"/>
      <c r="AG27" s="212" t="s">
        <v>133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1" outlineLevel="2" x14ac:dyDescent="0.25">
      <c r="A28" s="219"/>
      <c r="B28" s="220"/>
      <c r="C28" s="253" t="s">
        <v>151</v>
      </c>
      <c r="D28" s="241"/>
      <c r="E28" s="241"/>
      <c r="F28" s="241"/>
      <c r="G28" s="24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40" t="str">
        <f>C28</f>
        <v>sypaninou z vhodných hornin tř. 1 - 4 nebo materiálem připraveným podél výkopu ve vzdálenosti do 3 m od jeho kraje, pro jakoukoliv hloubku výkopu a jakoukoliv míru zhutnění,</v>
      </c>
      <c r="BB28" s="212"/>
      <c r="BC28" s="212"/>
      <c r="BD28" s="212"/>
      <c r="BE28" s="212"/>
      <c r="BF28" s="212"/>
      <c r="BG28" s="212"/>
      <c r="BH28" s="212"/>
    </row>
    <row r="29" spans="1:60" outlineLevel="2" x14ac:dyDescent="0.25">
      <c r="A29" s="219"/>
      <c r="B29" s="220"/>
      <c r="C29" s="254" t="s">
        <v>152</v>
      </c>
      <c r="D29" s="223"/>
      <c r="E29" s="224">
        <v>3.6179999999999999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5">
      <c r="A30" s="219"/>
      <c r="B30" s="220"/>
      <c r="C30" s="254" t="s">
        <v>153</v>
      </c>
      <c r="D30" s="223"/>
      <c r="E30" s="224">
        <v>1.8360000000000001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5">
      <c r="A31" s="219"/>
      <c r="B31" s="220"/>
      <c r="C31" s="254" t="s">
        <v>154</v>
      </c>
      <c r="D31" s="223"/>
      <c r="E31" s="224">
        <v>1.8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33">
        <v>7</v>
      </c>
      <c r="B32" s="234" t="s">
        <v>155</v>
      </c>
      <c r="C32" s="252" t="s">
        <v>156</v>
      </c>
      <c r="D32" s="235" t="s">
        <v>116</v>
      </c>
      <c r="E32" s="236">
        <v>6.4219999999999997</v>
      </c>
      <c r="F32" s="237">
        <v>168.5</v>
      </c>
      <c r="G32" s="238">
        <f>ROUND(E32*F32,2)</f>
        <v>1082.1099999999999</v>
      </c>
      <c r="H32" s="237">
        <v>0</v>
      </c>
      <c r="I32" s="238">
        <f>ROUND(E32*H32,2)</f>
        <v>0</v>
      </c>
      <c r="J32" s="237">
        <v>168.5</v>
      </c>
      <c r="K32" s="238">
        <f>ROUND(E32*J32,2)</f>
        <v>1082.1099999999999</v>
      </c>
      <c r="L32" s="238">
        <v>21</v>
      </c>
      <c r="M32" s="238">
        <f>G32*(1+L32/100)</f>
        <v>1309.3530999999998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8" t="s">
        <v>131</v>
      </c>
      <c r="S32" s="238" t="s">
        <v>118</v>
      </c>
      <c r="T32" s="239" t="s">
        <v>118</v>
      </c>
      <c r="U32" s="222">
        <v>0.20200000000000001</v>
      </c>
      <c r="V32" s="222">
        <f>ROUND(E32*U32,2)</f>
        <v>1.3</v>
      </c>
      <c r="W32" s="222"/>
      <c r="X32" s="222" t="s">
        <v>132</v>
      </c>
      <c r="Y32" s="222" t="s">
        <v>120</v>
      </c>
      <c r="Z32" s="212"/>
      <c r="AA32" s="212"/>
      <c r="AB32" s="212"/>
      <c r="AC32" s="212"/>
      <c r="AD32" s="212"/>
      <c r="AE32" s="212"/>
      <c r="AF32" s="212"/>
      <c r="AG32" s="212" t="s">
        <v>133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5">
      <c r="A33" s="219"/>
      <c r="B33" s="220"/>
      <c r="C33" s="253" t="s">
        <v>157</v>
      </c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5">
      <c r="A34" s="219"/>
      <c r="B34" s="220"/>
      <c r="C34" s="254" t="s">
        <v>158</v>
      </c>
      <c r="D34" s="223"/>
      <c r="E34" s="224">
        <v>0.40200000000000002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5">
      <c r="A35" s="219"/>
      <c r="B35" s="220"/>
      <c r="C35" s="254" t="s">
        <v>159</v>
      </c>
      <c r="D35" s="223"/>
      <c r="E35" s="224">
        <v>1.02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5">
      <c r="A36" s="219"/>
      <c r="B36" s="220"/>
      <c r="C36" s="254" t="s">
        <v>160</v>
      </c>
      <c r="D36" s="223"/>
      <c r="E36" s="224">
        <v>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33">
        <v>8</v>
      </c>
      <c r="B37" s="234" t="s">
        <v>161</v>
      </c>
      <c r="C37" s="252" t="s">
        <v>162</v>
      </c>
      <c r="D37" s="235" t="s">
        <v>116</v>
      </c>
      <c r="E37" s="236">
        <v>17.731999999999999</v>
      </c>
      <c r="F37" s="237">
        <v>354</v>
      </c>
      <c r="G37" s="238">
        <f>ROUND(E37*F37,2)</f>
        <v>6277.13</v>
      </c>
      <c r="H37" s="237">
        <v>0</v>
      </c>
      <c r="I37" s="238">
        <f>ROUND(E37*H37,2)</f>
        <v>0</v>
      </c>
      <c r="J37" s="237">
        <v>354</v>
      </c>
      <c r="K37" s="238">
        <f>ROUND(E37*J37,2)</f>
        <v>6277.13</v>
      </c>
      <c r="L37" s="238">
        <v>21</v>
      </c>
      <c r="M37" s="238">
        <f>G37*(1+L37/100)</f>
        <v>7595.3272999999999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131</v>
      </c>
      <c r="S37" s="238" t="s">
        <v>118</v>
      </c>
      <c r="T37" s="239" t="s">
        <v>118</v>
      </c>
      <c r="U37" s="222">
        <v>0.66800000000000004</v>
      </c>
      <c r="V37" s="222">
        <f>ROUND(E37*U37,2)</f>
        <v>11.84</v>
      </c>
      <c r="W37" s="222"/>
      <c r="X37" s="222" t="s">
        <v>132</v>
      </c>
      <c r="Y37" s="222" t="s">
        <v>120</v>
      </c>
      <c r="Z37" s="212"/>
      <c r="AA37" s="212"/>
      <c r="AB37" s="212"/>
      <c r="AC37" s="212"/>
      <c r="AD37" s="212"/>
      <c r="AE37" s="212"/>
      <c r="AF37" s="212"/>
      <c r="AG37" s="212" t="s">
        <v>133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5">
      <c r="A38" s="219"/>
      <c r="B38" s="220"/>
      <c r="C38" s="253" t="s">
        <v>163</v>
      </c>
      <c r="D38" s="241"/>
      <c r="E38" s="241"/>
      <c r="F38" s="241"/>
      <c r="G38" s="241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19"/>
      <c r="B39" s="220"/>
      <c r="C39" s="254" t="s">
        <v>164</v>
      </c>
      <c r="D39" s="223"/>
      <c r="E39" s="224">
        <v>8.8659999999999997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19"/>
      <c r="B40" s="220"/>
      <c r="C40" s="254" t="s">
        <v>165</v>
      </c>
      <c r="D40" s="223"/>
      <c r="E40" s="224">
        <v>8.8659999999999997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33">
        <v>9</v>
      </c>
      <c r="B41" s="234" t="s">
        <v>166</v>
      </c>
      <c r="C41" s="252" t="s">
        <v>167</v>
      </c>
      <c r="D41" s="235" t="s">
        <v>116</v>
      </c>
      <c r="E41" s="236">
        <v>35.463999999999999</v>
      </c>
      <c r="F41" s="237">
        <v>313</v>
      </c>
      <c r="G41" s="238">
        <f>ROUND(E41*F41,2)</f>
        <v>11100.23</v>
      </c>
      <c r="H41" s="237">
        <v>0</v>
      </c>
      <c r="I41" s="238">
        <f>ROUND(E41*H41,2)</f>
        <v>0</v>
      </c>
      <c r="J41" s="237">
        <v>313</v>
      </c>
      <c r="K41" s="238">
        <f>ROUND(E41*J41,2)</f>
        <v>11100.23</v>
      </c>
      <c r="L41" s="238">
        <v>21</v>
      </c>
      <c r="M41" s="238">
        <f>G41*(1+L41/100)</f>
        <v>13431.2783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8" t="s">
        <v>131</v>
      </c>
      <c r="S41" s="238" t="s">
        <v>118</v>
      </c>
      <c r="T41" s="239" t="s">
        <v>118</v>
      </c>
      <c r="U41" s="222">
        <v>0.59099999999999997</v>
      </c>
      <c r="V41" s="222">
        <f>ROUND(E41*U41,2)</f>
        <v>20.96</v>
      </c>
      <c r="W41" s="222"/>
      <c r="X41" s="222" t="s">
        <v>132</v>
      </c>
      <c r="Y41" s="222" t="s">
        <v>120</v>
      </c>
      <c r="Z41" s="212"/>
      <c r="AA41" s="212"/>
      <c r="AB41" s="212"/>
      <c r="AC41" s="212"/>
      <c r="AD41" s="212"/>
      <c r="AE41" s="212"/>
      <c r="AF41" s="212"/>
      <c r="AG41" s="212" t="s">
        <v>133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5">
      <c r="A42" s="219"/>
      <c r="B42" s="220"/>
      <c r="C42" s="253" t="s">
        <v>163</v>
      </c>
      <c r="D42" s="241"/>
      <c r="E42" s="241"/>
      <c r="F42" s="241"/>
      <c r="G42" s="241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123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5">
      <c r="A43" s="219"/>
      <c r="B43" s="220"/>
      <c r="C43" s="254" t="s">
        <v>168</v>
      </c>
      <c r="D43" s="223"/>
      <c r="E43" s="224">
        <v>35.463999999999999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125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2">
        <v>10</v>
      </c>
      <c r="B44" s="243" t="s">
        <v>169</v>
      </c>
      <c r="C44" s="255" t="s">
        <v>170</v>
      </c>
      <c r="D44" s="244" t="s">
        <v>116</v>
      </c>
      <c r="E44" s="245">
        <v>8.8659999999999997</v>
      </c>
      <c r="F44" s="246">
        <v>564</v>
      </c>
      <c r="G44" s="247">
        <f>ROUND(E44*F44,2)</f>
        <v>5000.42</v>
      </c>
      <c r="H44" s="246">
        <v>0</v>
      </c>
      <c r="I44" s="247">
        <f>ROUND(E44*H44,2)</f>
        <v>0</v>
      </c>
      <c r="J44" s="246">
        <v>564</v>
      </c>
      <c r="K44" s="247">
        <f>ROUND(E44*J44,2)</f>
        <v>5000.42</v>
      </c>
      <c r="L44" s="247">
        <v>21</v>
      </c>
      <c r="M44" s="247">
        <f>G44*(1+L44/100)</f>
        <v>6050.5082000000002</v>
      </c>
      <c r="N44" s="245">
        <v>0</v>
      </c>
      <c r="O44" s="245">
        <f>ROUND(E44*N44,2)</f>
        <v>0</v>
      </c>
      <c r="P44" s="245">
        <v>0</v>
      </c>
      <c r="Q44" s="245">
        <f>ROUND(E44*P44,2)</f>
        <v>0</v>
      </c>
      <c r="R44" s="247" t="s">
        <v>131</v>
      </c>
      <c r="S44" s="247" t="s">
        <v>118</v>
      </c>
      <c r="T44" s="248" t="s">
        <v>118</v>
      </c>
      <c r="U44" s="222">
        <v>0</v>
      </c>
      <c r="V44" s="222">
        <f>ROUND(E44*U44,2)</f>
        <v>0</v>
      </c>
      <c r="W44" s="222"/>
      <c r="X44" s="222" t="s">
        <v>132</v>
      </c>
      <c r="Y44" s="222" t="s">
        <v>120</v>
      </c>
      <c r="Z44" s="212"/>
      <c r="AA44" s="212"/>
      <c r="AB44" s="212"/>
      <c r="AC44" s="212"/>
      <c r="AD44" s="212"/>
      <c r="AE44" s="212"/>
      <c r="AF44" s="212"/>
      <c r="AG44" s="212" t="s">
        <v>133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26" t="s">
        <v>112</v>
      </c>
      <c r="B45" s="227" t="s">
        <v>65</v>
      </c>
      <c r="C45" s="251" t="s">
        <v>66</v>
      </c>
      <c r="D45" s="228"/>
      <c r="E45" s="229"/>
      <c r="F45" s="230"/>
      <c r="G45" s="230">
        <f>SUMIF(AG46:AG49,"&lt;&gt;NOR",G46:G49)</f>
        <v>3235</v>
      </c>
      <c r="H45" s="230"/>
      <c r="I45" s="230">
        <f>SUM(I46:I49)</f>
        <v>38.86</v>
      </c>
      <c r="J45" s="230"/>
      <c r="K45" s="230">
        <f>SUM(K46:K49)</f>
        <v>3196.14</v>
      </c>
      <c r="L45" s="230"/>
      <c r="M45" s="230">
        <f>SUM(M46:M49)</f>
        <v>3914.35</v>
      </c>
      <c r="N45" s="229"/>
      <c r="O45" s="229">
        <f>SUM(O46:O49)</f>
        <v>0</v>
      </c>
      <c r="P45" s="229"/>
      <c r="Q45" s="229">
        <f>SUM(Q46:Q49)</f>
        <v>0.33</v>
      </c>
      <c r="R45" s="230"/>
      <c r="S45" s="230"/>
      <c r="T45" s="231"/>
      <c r="U45" s="225"/>
      <c r="V45" s="225">
        <f>SUM(V46:V49)</f>
        <v>6.26</v>
      </c>
      <c r="W45" s="225"/>
      <c r="X45" s="225"/>
      <c r="Y45" s="225"/>
      <c r="AG45" t="s">
        <v>113</v>
      </c>
    </row>
    <row r="46" spans="1:60" outlineLevel="1" x14ac:dyDescent="0.25">
      <c r="A46" s="233">
        <v>11</v>
      </c>
      <c r="B46" s="234" t="s">
        <v>171</v>
      </c>
      <c r="C46" s="252" t="s">
        <v>172</v>
      </c>
      <c r="D46" s="235" t="s">
        <v>173</v>
      </c>
      <c r="E46" s="236">
        <v>1</v>
      </c>
      <c r="F46" s="237">
        <v>3235</v>
      </c>
      <c r="G46" s="238">
        <f>ROUND(E46*F46,2)</f>
        <v>3235</v>
      </c>
      <c r="H46" s="237">
        <v>38.86</v>
      </c>
      <c r="I46" s="238">
        <f>ROUND(E46*H46,2)</f>
        <v>38.86</v>
      </c>
      <c r="J46" s="237">
        <v>3196.14</v>
      </c>
      <c r="K46" s="238">
        <f>ROUND(E46*J46,2)</f>
        <v>3196.14</v>
      </c>
      <c r="L46" s="238">
        <v>21</v>
      </c>
      <c r="M46" s="238">
        <f>G46*(1+L46/100)</f>
        <v>3914.35</v>
      </c>
      <c r="N46" s="236">
        <v>1.33E-3</v>
      </c>
      <c r="O46" s="236">
        <f>ROUND(E46*N46,2)</f>
        <v>0</v>
      </c>
      <c r="P46" s="236">
        <v>0.33</v>
      </c>
      <c r="Q46" s="236">
        <f>ROUND(E46*P46,2)</f>
        <v>0.33</v>
      </c>
      <c r="R46" s="238" t="s">
        <v>174</v>
      </c>
      <c r="S46" s="238" t="s">
        <v>118</v>
      </c>
      <c r="T46" s="239" t="s">
        <v>118</v>
      </c>
      <c r="U46" s="222">
        <v>6.2629999999999999</v>
      </c>
      <c r="V46" s="222">
        <f>ROUND(E46*U46,2)</f>
        <v>6.26</v>
      </c>
      <c r="W46" s="222"/>
      <c r="X46" s="222" t="s">
        <v>132</v>
      </c>
      <c r="Y46" s="222" t="s">
        <v>120</v>
      </c>
      <c r="Z46" s="212"/>
      <c r="AA46" s="212"/>
      <c r="AB46" s="212"/>
      <c r="AC46" s="212"/>
      <c r="AD46" s="212"/>
      <c r="AE46" s="212"/>
      <c r="AF46" s="212"/>
      <c r="AG46" s="212" t="s">
        <v>133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5">
      <c r="A47" s="219"/>
      <c r="B47" s="220"/>
      <c r="C47" s="253" t="s">
        <v>175</v>
      </c>
      <c r="D47" s="241"/>
      <c r="E47" s="241"/>
      <c r="F47" s="241"/>
      <c r="G47" s="241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123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19"/>
      <c r="B48" s="220"/>
      <c r="C48" s="256" t="s">
        <v>176</v>
      </c>
      <c r="D48" s="249"/>
      <c r="E48" s="249"/>
      <c r="F48" s="249"/>
      <c r="G48" s="249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177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5">
      <c r="A49" s="219"/>
      <c r="B49" s="220"/>
      <c r="C49" s="254" t="s">
        <v>178</v>
      </c>
      <c r="D49" s="223"/>
      <c r="E49" s="224">
        <v>1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5">
      <c r="A50" s="226" t="s">
        <v>112</v>
      </c>
      <c r="B50" s="227" t="s">
        <v>67</v>
      </c>
      <c r="C50" s="251" t="s">
        <v>68</v>
      </c>
      <c r="D50" s="228"/>
      <c r="E50" s="229"/>
      <c r="F50" s="230"/>
      <c r="G50" s="230">
        <f>SUMIF(AG51:AG60,"&lt;&gt;NOR",G51:G60)</f>
        <v>76347.98</v>
      </c>
      <c r="H50" s="230"/>
      <c r="I50" s="230">
        <f>SUM(I51:I60)</f>
        <v>0</v>
      </c>
      <c r="J50" s="230"/>
      <c r="K50" s="230">
        <f>SUM(K51:K60)</f>
        <v>76347.98</v>
      </c>
      <c r="L50" s="230"/>
      <c r="M50" s="230">
        <f>SUM(M51:M60)</f>
        <v>92381.055800000002</v>
      </c>
      <c r="N50" s="229"/>
      <c r="O50" s="229">
        <f>SUM(O51:O60)</f>
        <v>0</v>
      </c>
      <c r="P50" s="229"/>
      <c r="Q50" s="229">
        <f>SUM(Q51:Q60)</f>
        <v>2.11</v>
      </c>
      <c r="R50" s="230"/>
      <c r="S50" s="230"/>
      <c r="T50" s="231"/>
      <c r="U50" s="225"/>
      <c r="V50" s="225">
        <f>SUM(V51:V60)</f>
        <v>131.33000000000001</v>
      </c>
      <c r="W50" s="225"/>
      <c r="X50" s="225"/>
      <c r="Y50" s="225"/>
      <c r="AG50" t="s">
        <v>113</v>
      </c>
    </row>
    <row r="51" spans="1:60" outlineLevel="1" x14ac:dyDescent="0.25">
      <c r="A51" s="242">
        <v>12</v>
      </c>
      <c r="B51" s="243" t="s">
        <v>179</v>
      </c>
      <c r="C51" s="255" t="s">
        <v>180</v>
      </c>
      <c r="D51" s="244" t="s">
        <v>181</v>
      </c>
      <c r="E51" s="245">
        <v>100</v>
      </c>
      <c r="F51" s="246">
        <v>95.8</v>
      </c>
      <c r="G51" s="247">
        <f>ROUND(E51*F51,2)</f>
        <v>9580</v>
      </c>
      <c r="H51" s="246">
        <v>0</v>
      </c>
      <c r="I51" s="247">
        <f>ROUND(E51*H51,2)</f>
        <v>0</v>
      </c>
      <c r="J51" s="246">
        <v>95.8</v>
      </c>
      <c r="K51" s="247">
        <f>ROUND(E51*J51,2)</f>
        <v>9580</v>
      </c>
      <c r="L51" s="247">
        <v>21</v>
      </c>
      <c r="M51" s="247">
        <f>G51*(1+L51/100)</f>
        <v>11591.8</v>
      </c>
      <c r="N51" s="245">
        <v>0</v>
      </c>
      <c r="O51" s="245">
        <f>ROUND(E51*N51,2)</f>
        <v>0</v>
      </c>
      <c r="P51" s="245">
        <v>2.1299999999999999E-3</v>
      </c>
      <c r="Q51" s="245">
        <f>ROUND(E51*P51,2)</f>
        <v>0.21</v>
      </c>
      <c r="R51" s="247" t="s">
        <v>182</v>
      </c>
      <c r="S51" s="247" t="s">
        <v>118</v>
      </c>
      <c r="T51" s="248" t="s">
        <v>118</v>
      </c>
      <c r="U51" s="222">
        <v>0.17299999999999999</v>
      </c>
      <c r="V51" s="222">
        <f>ROUND(E51*U51,2)</f>
        <v>17.3</v>
      </c>
      <c r="W51" s="222"/>
      <c r="X51" s="222" t="s">
        <v>132</v>
      </c>
      <c r="Y51" s="222" t="s">
        <v>120</v>
      </c>
      <c r="Z51" s="212"/>
      <c r="AA51" s="212"/>
      <c r="AB51" s="212"/>
      <c r="AC51" s="212"/>
      <c r="AD51" s="212"/>
      <c r="AE51" s="212"/>
      <c r="AF51" s="212"/>
      <c r="AG51" s="212" t="s">
        <v>133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2">
        <v>13</v>
      </c>
      <c r="B52" s="243" t="s">
        <v>183</v>
      </c>
      <c r="C52" s="255" t="s">
        <v>184</v>
      </c>
      <c r="D52" s="244" t="s">
        <v>181</v>
      </c>
      <c r="E52" s="245">
        <v>200</v>
      </c>
      <c r="F52" s="246">
        <v>113</v>
      </c>
      <c r="G52" s="247">
        <f>ROUND(E52*F52,2)</f>
        <v>22600</v>
      </c>
      <c r="H52" s="246">
        <v>0</v>
      </c>
      <c r="I52" s="247">
        <f>ROUND(E52*H52,2)</f>
        <v>0</v>
      </c>
      <c r="J52" s="246">
        <v>113</v>
      </c>
      <c r="K52" s="247">
        <f>ROUND(E52*J52,2)</f>
        <v>22600</v>
      </c>
      <c r="L52" s="247">
        <v>21</v>
      </c>
      <c r="M52" s="247">
        <f>G52*(1+L52/100)</f>
        <v>27346</v>
      </c>
      <c r="N52" s="245">
        <v>0</v>
      </c>
      <c r="O52" s="245">
        <f>ROUND(E52*N52,2)</f>
        <v>0</v>
      </c>
      <c r="P52" s="245">
        <v>4.9699999999999996E-3</v>
      </c>
      <c r="Q52" s="245">
        <f>ROUND(E52*P52,2)</f>
        <v>0.99</v>
      </c>
      <c r="R52" s="247" t="s">
        <v>182</v>
      </c>
      <c r="S52" s="247" t="s">
        <v>118</v>
      </c>
      <c r="T52" s="248" t="s">
        <v>118</v>
      </c>
      <c r="U52" s="222">
        <v>0.20399999999999999</v>
      </c>
      <c r="V52" s="222">
        <f>ROUND(E52*U52,2)</f>
        <v>40.799999999999997</v>
      </c>
      <c r="W52" s="222"/>
      <c r="X52" s="222" t="s">
        <v>132</v>
      </c>
      <c r="Y52" s="222" t="s">
        <v>120</v>
      </c>
      <c r="Z52" s="212"/>
      <c r="AA52" s="212"/>
      <c r="AB52" s="212"/>
      <c r="AC52" s="212"/>
      <c r="AD52" s="212"/>
      <c r="AE52" s="212"/>
      <c r="AF52" s="212"/>
      <c r="AG52" s="212" t="s">
        <v>133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2">
        <v>14</v>
      </c>
      <c r="B53" s="243" t="s">
        <v>185</v>
      </c>
      <c r="C53" s="255" t="s">
        <v>186</v>
      </c>
      <c r="D53" s="244" t="s">
        <v>181</v>
      </c>
      <c r="E53" s="245">
        <v>55</v>
      </c>
      <c r="F53" s="246">
        <v>132.5</v>
      </c>
      <c r="G53" s="247">
        <f>ROUND(E53*F53,2)</f>
        <v>7287.5</v>
      </c>
      <c r="H53" s="246">
        <v>0</v>
      </c>
      <c r="I53" s="247">
        <f>ROUND(E53*H53,2)</f>
        <v>0</v>
      </c>
      <c r="J53" s="246">
        <v>132.5</v>
      </c>
      <c r="K53" s="247">
        <f>ROUND(E53*J53,2)</f>
        <v>7287.5</v>
      </c>
      <c r="L53" s="247">
        <v>21</v>
      </c>
      <c r="M53" s="247">
        <f>G53*(1+L53/100)</f>
        <v>8817.875</v>
      </c>
      <c r="N53" s="245">
        <v>0</v>
      </c>
      <c r="O53" s="245">
        <f>ROUND(E53*N53,2)</f>
        <v>0</v>
      </c>
      <c r="P53" s="245">
        <v>6.7000000000000002E-3</v>
      </c>
      <c r="Q53" s="245">
        <f>ROUND(E53*P53,2)</f>
        <v>0.37</v>
      </c>
      <c r="R53" s="247" t="s">
        <v>182</v>
      </c>
      <c r="S53" s="247" t="s">
        <v>118</v>
      </c>
      <c r="T53" s="248" t="s">
        <v>118</v>
      </c>
      <c r="U53" s="222">
        <v>0.23899999999999999</v>
      </c>
      <c r="V53" s="222">
        <f>ROUND(E53*U53,2)</f>
        <v>13.15</v>
      </c>
      <c r="W53" s="222"/>
      <c r="X53" s="222" t="s">
        <v>132</v>
      </c>
      <c r="Y53" s="222" t="s">
        <v>120</v>
      </c>
      <c r="Z53" s="212"/>
      <c r="AA53" s="212"/>
      <c r="AB53" s="212"/>
      <c r="AC53" s="212"/>
      <c r="AD53" s="212"/>
      <c r="AE53" s="212"/>
      <c r="AF53" s="212"/>
      <c r="AG53" s="212" t="s">
        <v>133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2">
        <v>15</v>
      </c>
      <c r="B54" s="243" t="s">
        <v>187</v>
      </c>
      <c r="C54" s="255" t="s">
        <v>188</v>
      </c>
      <c r="D54" s="244" t="s">
        <v>181</v>
      </c>
      <c r="E54" s="245">
        <v>40</v>
      </c>
      <c r="F54" s="246">
        <v>164.5</v>
      </c>
      <c r="G54" s="247">
        <f>ROUND(E54*F54,2)</f>
        <v>6580</v>
      </c>
      <c r="H54" s="246">
        <v>0</v>
      </c>
      <c r="I54" s="247">
        <f>ROUND(E54*H54,2)</f>
        <v>0</v>
      </c>
      <c r="J54" s="246">
        <v>164.5</v>
      </c>
      <c r="K54" s="247">
        <f>ROUND(E54*J54,2)</f>
        <v>6580</v>
      </c>
      <c r="L54" s="247">
        <v>21</v>
      </c>
      <c r="M54" s="247">
        <f>G54*(1+L54/100)</f>
        <v>7961.8</v>
      </c>
      <c r="N54" s="245">
        <v>0</v>
      </c>
      <c r="O54" s="245">
        <f>ROUND(E54*N54,2)</f>
        <v>0</v>
      </c>
      <c r="P54" s="245">
        <v>1.102E-2</v>
      </c>
      <c r="Q54" s="245">
        <f>ROUND(E54*P54,2)</f>
        <v>0.44</v>
      </c>
      <c r="R54" s="247" t="s">
        <v>182</v>
      </c>
      <c r="S54" s="247" t="s">
        <v>118</v>
      </c>
      <c r="T54" s="248" t="s">
        <v>118</v>
      </c>
      <c r="U54" s="222">
        <v>0.29699999999999999</v>
      </c>
      <c r="V54" s="222">
        <f>ROUND(E54*U54,2)</f>
        <v>11.88</v>
      </c>
      <c r="W54" s="222"/>
      <c r="X54" s="222" t="s">
        <v>132</v>
      </c>
      <c r="Y54" s="222" t="s">
        <v>120</v>
      </c>
      <c r="Z54" s="212"/>
      <c r="AA54" s="212"/>
      <c r="AB54" s="212"/>
      <c r="AC54" s="212"/>
      <c r="AD54" s="212"/>
      <c r="AE54" s="212"/>
      <c r="AF54" s="212"/>
      <c r="AG54" s="212" t="s">
        <v>133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2">
        <v>16</v>
      </c>
      <c r="B55" s="243" t="s">
        <v>189</v>
      </c>
      <c r="C55" s="255" t="s">
        <v>190</v>
      </c>
      <c r="D55" s="244" t="s">
        <v>181</v>
      </c>
      <c r="E55" s="245">
        <v>355</v>
      </c>
      <c r="F55" s="246">
        <v>39.9</v>
      </c>
      <c r="G55" s="247">
        <f>ROUND(E55*F55,2)</f>
        <v>14164.5</v>
      </c>
      <c r="H55" s="246">
        <v>0</v>
      </c>
      <c r="I55" s="247">
        <f>ROUND(E55*H55,2)</f>
        <v>0</v>
      </c>
      <c r="J55" s="246">
        <v>39.9</v>
      </c>
      <c r="K55" s="247">
        <f>ROUND(E55*J55,2)</f>
        <v>14164.5</v>
      </c>
      <c r="L55" s="247">
        <v>21</v>
      </c>
      <c r="M55" s="247">
        <f>G55*(1+L55/100)</f>
        <v>17139.044999999998</v>
      </c>
      <c r="N55" s="245">
        <v>0</v>
      </c>
      <c r="O55" s="245">
        <f>ROUND(E55*N55,2)</f>
        <v>0</v>
      </c>
      <c r="P55" s="245">
        <v>2.3000000000000001E-4</v>
      </c>
      <c r="Q55" s="245">
        <f>ROUND(E55*P55,2)</f>
        <v>0.08</v>
      </c>
      <c r="R55" s="247" t="s">
        <v>182</v>
      </c>
      <c r="S55" s="247" t="s">
        <v>118</v>
      </c>
      <c r="T55" s="248" t="s">
        <v>118</v>
      </c>
      <c r="U55" s="222">
        <v>7.1999999999999995E-2</v>
      </c>
      <c r="V55" s="222">
        <f>ROUND(E55*U55,2)</f>
        <v>25.56</v>
      </c>
      <c r="W55" s="222"/>
      <c r="X55" s="222" t="s">
        <v>132</v>
      </c>
      <c r="Y55" s="222" t="s">
        <v>120</v>
      </c>
      <c r="Z55" s="212"/>
      <c r="AA55" s="212"/>
      <c r="AB55" s="212"/>
      <c r="AC55" s="212"/>
      <c r="AD55" s="212"/>
      <c r="AE55" s="212"/>
      <c r="AF55" s="212"/>
      <c r="AG55" s="212" t="s">
        <v>133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2">
        <v>17</v>
      </c>
      <c r="B56" s="243" t="s">
        <v>191</v>
      </c>
      <c r="C56" s="255" t="s">
        <v>192</v>
      </c>
      <c r="D56" s="244" t="s">
        <v>181</v>
      </c>
      <c r="E56" s="245">
        <v>40</v>
      </c>
      <c r="F56" s="246">
        <v>120.5</v>
      </c>
      <c r="G56" s="247">
        <f>ROUND(E56*F56,2)</f>
        <v>4820</v>
      </c>
      <c r="H56" s="246">
        <v>0</v>
      </c>
      <c r="I56" s="247">
        <f>ROUND(E56*H56,2)</f>
        <v>0</v>
      </c>
      <c r="J56" s="246">
        <v>120.5</v>
      </c>
      <c r="K56" s="247">
        <f>ROUND(E56*J56,2)</f>
        <v>4820</v>
      </c>
      <c r="L56" s="247">
        <v>21</v>
      </c>
      <c r="M56" s="247">
        <f>G56*(1+L56/100)</f>
        <v>5832.2</v>
      </c>
      <c r="N56" s="245">
        <v>0</v>
      </c>
      <c r="O56" s="245">
        <f>ROUND(E56*N56,2)</f>
        <v>0</v>
      </c>
      <c r="P56" s="245">
        <v>5.9999999999999995E-4</v>
      </c>
      <c r="Q56" s="245">
        <f>ROUND(E56*P56,2)</f>
        <v>0.02</v>
      </c>
      <c r="R56" s="247" t="s">
        <v>182</v>
      </c>
      <c r="S56" s="247" t="s">
        <v>118</v>
      </c>
      <c r="T56" s="248" t="s">
        <v>118</v>
      </c>
      <c r="U56" s="222">
        <v>0.217</v>
      </c>
      <c r="V56" s="222">
        <f>ROUND(E56*U56,2)</f>
        <v>8.68</v>
      </c>
      <c r="W56" s="222"/>
      <c r="X56" s="222" t="s">
        <v>132</v>
      </c>
      <c r="Y56" s="222" t="s">
        <v>120</v>
      </c>
      <c r="Z56" s="212"/>
      <c r="AA56" s="212"/>
      <c r="AB56" s="212"/>
      <c r="AC56" s="212"/>
      <c r="AD56" s="212"/>
      <c r="AE56" s="212"/>
      <c r="AF56" s="212"/>
      <c r="AG56" s="212" t="s">
        <v>133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2">
        <v>18</v>
      </c>
      <c r="B57" s="243" t="s">
        <v>193</v>
      </c>
      <c r="C57" s="255" t="s">
        <v>194</v>
      </c>
      <c r="D57" s="244" t="s">
        <v>195</v>
      </c>
      <c r="E57" s="245">
        <v>7</v>
      </c>
      <c r="F57" s="246">
        <v>321.5</v>
      </c>
      <c r="G57" s="247">
        <f>ROUND(E57*F57,2)</f>
        <v>2250.5</v>
      </c>
      <c r="H57" s="246">
        <v>0</v>
      </c>
      <c r="I57" s="247">
        <f>ROUND(E57*H57,2)</f>
        <v>0</v>
      </c>
      <c r="J57" s="246">
        <v>321.5</v>
      </c>
      <c r="K57" s="247">
        <f>ROUND(E57*J57,2)</f>
        <v>2250.5</v>
      </c>
      <c r="L57" s="247">
        <v>21</v>
      </c>
      <c r="M57" s="247">
        <f>G57*(1+L57/100)</f>
        <v>2723.105</v>
      </c>
      <c r="N57" s="245">
        <v>0</v>
      </c>
      <c r="O57" s="245">
        <f>ROUND(E57*N57,2)</f>
        <v>0</v>
      </c>
      <c r="P57" s="245">
        <v>0</v>
      </c>
      <c r="Q57" s="245">
        <f>ROUND(E57*P57,2)</f>
        <v>0</v>
      </c>
      <c r="R57" s="247" t="s">
        <v>182</v>
      </c>
      <c r="S57" s="247" t="s">
        <v>118</v>
      </c>
      <c r="T57" s="248" t="s">
        <v>118</v>
      </c>
      <c r="U57" s="222">
        <v>0.5</v>
      </c>
      <c r="V57" s="222">
        <f>ROUND(E57*U57,2)</f>
        <v>3.5</v>
      </c>
      <c r="W57" s="222"/>
      <c r="X57" s="222" t="s">
        <v>132</v>
      </c>
      <c r="Y57" s="222" t="s">
        <v>120</v>
      </c>
      <c r="Z57" s="212"/>
      <c r="AA57" s="212"/>
      <c r="AB57" s="212"/>
      <c r="AC57" s="212"/>
      <c r="AD57" s="212"/>
      <c r="AE57" s="212"/>
      <c r="AF57" s="212"/>
      <c r="AG57" s="212" t="s">
        <v>133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33">
        <v>19</v>
      </c>
      <c r="B58" s="234" t="s">
        <v>196</v>
      </c>
      <c r="C58" s="252" t="s">
        <v>197</v>
      </c>
      <c r="D58" s="235" t="s">
        <v>198</v>
      </c>
      <c r="E58" s="236">
        <v>2.12195</v>
      </c>
      <c r="F58" s="237">
        <v>3520</v>
      </c>
      <c r="G58" s="238">
        <f>ROUND(E58*F58,2)</f>
        <v>7469.26</v>
      </c>
      <c r="H58" s="237">
        <v>0</v>
      </c>
      <c r="I58" s="238">
        <f>ROUND(E58*H58,2)</f>
        <v>0</v>
      </c>
      <c r="J58" s="237">
        <v>3520</v>
      </c>
      <c r="K58" s="238">
        <f>ROUND(E58*J58,2)</f>
        <v>7469.26</v>
      </c>
      <c r="L58" s="238">
        <v>21</v>
      </c>
      <c r="M58" s="238">
        <f>G58*(1+L58/100)</f>
        <v>9037.8045999999995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8" t="s">
        <v>182</v>
      </c>
      <c r="S58" s="238" t="s">
        <v>118</v>
      </c>
      <c r="T58" s="239" t="s">
        <v>118</v>
      </c>
      <c r="U58" s="222">
        <v>4.93</v>
      </c>
      <c r="V58" s="222">
        <f>ROUND(E58*U58,2)</f>
        <v>10.46</v>
      </c>
      <c r="W58" s="222"/>
      <c r="X58" s="222" t="s">
        <v>132</v>
      </c>
      <c r="Y58" s="222" t="s">
        <v>120</v>
      </c>
      <c r="Z58" s="212"/>
      <c r="AA58" s="212"/>
      <c r="AB58" s="212"/>
      <c r="AC58" s="212"/>
      <c r="AD58" s="212"/>
      <c r="AE58" s="212"/>
      <c r="AF58" s="212"/>
      <c r="AG58" s="212" t="s">
        <v>133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5">
      <c r="A59" s="219"/>
      <c r="B59" s="220"/>
      <c r="C59" s="253" t="s">
        <v>199</v>
      </c>
      <c r="D59" s="241"/>
      <c r="E59" s="241"/>
      <c r="F59" s="241"/>
      <c r="G59" s="241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123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42">
        <v>20</v>
      </c>
      <c r="B60" s="243" t="s">
        <v>200</v>
      </c>
      <c r="C60" s="255" t="s">
        <v>201</v>
      </c>
      <c r="D60" s="244" t="s">
        <v>198</v>
      </c>
      <c r="E60" s="245">
        <v>2.4519500000000001</v>
      </c>
      <c r="F60" s="246">
        <v>651</v>
      </c>
      <c r="G60" s="247">
        <f>ROUND(E60*F60,2)</f>
        <v>1596.22</v>
      </c>
      <c r="H60" s="246">
        <v>0</v>
      </c>
      <c r="I60" s="247">
        <f>ROUND(E60*H60,2)</f>
        <v>0</v>
      </c>
      <c r="J60" s="246">
        <v>651</v>
      </c>
      <c r="K60" s="247">
        <f>ROUND(E60*J60,2)</f>
        <v>1596.22</v>
      </c>
      <c r="L60" s="247">
        <v>21</v>
      </c>
      <c r="M60" s="247">
        <f>G60*(1+L60/100)</f>
        <v>1931.4261999999999</v>
      </c>
      <c r="N60" s="245">
        <v>0</v>
      </c>
      <c r="O60" s="245">
        <f>ROUND(E60*N60,2)</f>
        <v>0</v>
      </c>
      <c r="P60" s="245">
        <v>0</v>
      </c>
      <c r="Q60" s="245">
        <f>ROUND(E60*P60,2)</f>
        <v>0</v>
      </c>
      <c r="R60" s="247" t="s">
        <v>174</v>
      </c>
      <c r="S60" s="247" t="s">
        <v>118</v>
      </c>
      <c r="T60" s="248" t="s">
        <v>118</v>
      </c>
      <c r="U60" s="222">
        <v>0</v>
      </c>
      <c r="V60" s="222">
        <f>ROUND(E60*U60,2)</f>
        <v>0</v>
      </c>
      <c r="W60" s="222"/>
      <c r="X60" s="222" t="s">
        <v>202</v>
      </c>
      <c r="Y60" s="222" t="s">
        <v>120</v>
      </c>
      <c r="Z60" s="212"/>
      <c r="AA60" s="212"/>
      <c r="AB60" s="212"/>
      <c r="AC60" s="212"/>
      <c r="AD60" s="212"/>
      <c r="AE60" s="212"/>
      <c r="AF60" s="212"/>
      <c r="AG60" s="212" t="s">
        <v>203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26" t="s">
        <v>112</v>
      </c>
      <c r="B61" s="227" t="s">
        <v>69</v>
      </c>
      <c r="C61" s="251" t="s">
        <v>70</v>
      </c>
      <c r="D61" s="228"/>
      <c r="E61" s="229"/>
      <c r="F61" s="230"/>
      <c r="G61" s="230">
        <f>SUMIF(AG62:AG93,"&lt;&gt;NOR",G62:G93)</f>
        <v>276948.05</v>
      </c>
      <c r="H61" s="230"/>
      <c r="I61" s="230">
        <f>SUM(I62:I93)</f>
        <v>128604.6</v>
      </c>
      <c r="J61" s="230"/>
      <c r="K61" s="230">
        <f>SUM(K62:K93)</f>
        <v>148343.45000000001</v>
      </c>
      <c r="L61" s="230"/>
      <c r="M61" s="230">
        <f>SUM(M62:M93)</f>
        <v>335107.14049999998</v>
      </c>
      <c r="N61" s="229"/>
      <c r="O61" s="229">
        <f>SUM(O62:O93)</f>
        <v>0.25</v>
      </c>
      <c r="P61" s="229"/>
      <c r="Q61" s="229">
        <f>SUM(Q62:Q93)</f>
        <v>0</v>
      </c>
      <c r="R61" s="230"/>
      <c r="S61" s="230"/>
      <c r="T61" s="231"/>
      <c r="U61" s="225"/>
      <c r="V61" s="225">
        <f>SUM(V62:V93)</f>
        <v>198.26000000000002</v>
      </c>
      <c r="W61" s="225"/>
      <c r="X61" s="225"/>
      <c r="Y61" s="225"/>
      <c r="AG61" t="s">
        <v>113</v>
      </c>
    </row>
    <row r="62" spans="1:60" outlineLevel="1" x14ac:dyDescent="0.25">
      <c r="A62" s="233">
        <v>21</v>
      </c>
      <c r="B62" s="234" t="s">
        <v>204</v>
      </c>
      <c r="C62" s="252" t="s">
        <v>205</v>
      </c>
      <c r="D62" s="235" t="s">
        <v>181</v>
      </c>
      <c r="E62" s="236">
        <v>797</v>
      </c>
      <c r="F62" s="237">
        <v>67.5</v>
      </c>
      <c r="G62" s="238">
        <f>ROUND(E62*F62,2)</f>
        <v>53797.5</v>
      </c>
      <c r="H62" s="237">
        <v>0</v>
      </c>
      <c r="I62" s="238">
        <f>ROUND(E62*H62,2)</f>
        <v>0</v>
      </c>
      <c r="J62" s="237">
        <v>67.5</v>
      </c>
      <c r="K62" s="238">
        <f>ROUND(E62*J62,2)</f>
        <v>53797.5</v>
      </c>
      <c r="L62" s="238">
        <v>21</v>
      </c>
      <c r="M62" s="238">
        <f>G62*(1+L62/100)</f>
        <v>65094.974999999999</v>
      </c>
      <c r="N62" s="236">
        <v>0</v>
      </c>
      <c r="O62" s="236">
        <f>ROUND(E62*N62,2)</f>
        <v>0</v>
      </c>
      <c r="P62" s="236">
        <v>0</v>
      </c>
      <c r="Q62" s="236">
        <f>ROUND(E62*P62,2)</f>
        <v>0</v>
      </c>
      <c r="R62" s="238" t="s">
        <v>182</v>
      </c>
      <c r="S62" s="238" t="s">
        <v>118</v>
      </c>
      <c r="T62" s="239" t="s">
        <v>118</v>
      </c>
      <c r="U62" s="222">
        <v>0.105</v>
      </c>
      <c r="V62" s="222">
        <f>ROUND(E62*U62,2)</f>
        <v>83.69</v>
      </c>
      <c r="W62" s="222"/>
      <c r="X62" s="222" t="s">
        <v>132</v>
      </c>
      <c r="Y62" s="222" t="s">
        <v>120</v>
      </c>
      <c r="Z62" s="212"/>
      <c r="AA62" s="212"/>
      <c r="AB62" s="212"/>
      <c r="AC62" s="212"/>
      <c r="AD62" s="212"/>
      <c r="AE62" s="212"/>
      <c r="AF62" s="212"/>
      <c r="AG62" s="212" t="s">
        <v>133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5">
      <c r="A63" s="219"/>
      <c r="B63" s="220"/>
      <c r="C63" s="254" t="s">
        <v>206</v>
      </c>
      <c r="D63" s="223"/>
      <c r="E63" s="224">
        <v>797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33">
        <v>22</v>
      </c>
      <c r="B64" s="234" t="s">
        <v>207</v>
      </c>
      <c r="C64" s="252" t="s">
        <v>208</v>
      </c>
      <c r="D64" s="235" t="s">
        <v>181</v>
      </c>
      <c r="E64" s="236">
        <v>261</v>
      </c>
      <c r="F64" s="237">
        <v>86.8</v>
      </c>
      <c r="G64" s="238">
        <f>ROUND(E64*F64,2)</f>
        <v>22654.799999999999</v>
      </c>
      <c r="H64" s="237">
        <v>0</v>
      </c>
      <c r="I64" s="238">
        <f>ROUND(E64*H64,2)</f>
        <v>0</v>
      </c>
      <c r="J64" s="237">
        <v>86.8</v>
      </c>
      <c r="K64" s="238">
        <f>ROUND(E64*J64,2)</f>
        <v>22654.799999999999</v>
      </c>
      <c r="L64" s="238">
        <v>21</v>
      </c>
      <c r="M64" s="238">
        <f>G64*(1+L64/100)</f>
        <v>27412.307999999997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8" t="s">
        <v>182</v>
      </c>
      <c r="S64" s="238" t="s">
        <v>118</v>
      </c>
      <c r="T64" s="239" t="s">
        <v>118</v>
      </c>
      <c r="U64" s="222">
        <v>0.13500000000000001</v>
      </c>
      <c r="V64" s="222">
        <f>ROUND(E64*U64,2)</f>
        <v>35.24</v>
      </c>
      <c r="W64" s="222"/>
      <c r="X64" s="222" t="s">
        <v>132</v>
      </c>
      <c r="Y64" s="222" t="s">
        <v>120</v>
      </c>
      <c r="Z64" s="212"/>
      <c r="AA64" s="212"/>
      <c r="AB64" s="212"/>
      <c r="AC64" s="212"/>
      <c r="AD64" s="212"/>
      <c r="AE64" s="212"/>
      <c r="AF64" s="212"/>
      <c r="AG64" s="212" t="s">
        <v>133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5">
      <c r="A65" s="219"/>
      <c r="B65" s="220"/>
      <c r="C65" s="254" t="s">
        <v>209</v>
      </c>
      <c r="D65" s="223"/>
      <c r="E65" s="224">
        <v>261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125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3">
        <v>23</v>
      </c>
      <c r="B66" s="234" t="s">
        <v>210</v>
      </c>
      <c r="C66" s="252" t="s">
        <v>211</v>
      </c>
      <c r="D66" s="235" t="s">
        <v>181</v>
      </c>
      <c r="E66" s="236">
        <v>219</v>
      </c>
      <c r="F66" s="237">
        <v>125.5</v>
      </c>
      <c r="G66" s="238">
        <f>ROUND(E66*F66,2)</f>
        <v>27484.5</v>
      </c>
      <c r="H66" s="237">
        <v>0</v>
      </c>
      <c r="I66" s="238">
        <f>ROUND(E66*H66,2)</f>
        <v>0</v>
      </c>
      <c r="J66" s="237">
        <v>125.5</v>
      </c>
      <c r="K66" s="238">
        <f>ROUND(E66*J66,2)</f>
        <v>27484.5</v>
      </c>
      <c r="L66" s="238">
        <v>21</v>
      </c>
      <c r="M66" s="238">
        <f>G66*(1+L66/100)</f>
        <v>33256.245000000003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8" t="s">
        <v>182</v>
      </c>
      <c r="S66" s="238" t="s">
        <v>118</v>
      </c>
      <c r="T66" s="239" t="s">
        <v>118</v>
      </c>
      <c r="U66" s="222">
        <v>0.19500000000000001</v>
      </c>
      <c r="V66" s="222">
        <f>ROUND(E66*U66,2)</f>
        <v>42.71</v>
      </c>
      <c r="W66" s="222"/>
      <c r="X66" s="222" t="s">
        <v>132</v>
      </c>
      <c r="Y66" s="222" t="s">
        <v>120</v>
      </c>
      <c r="Z66" s="212"/>
      <c r="AA66" s="212"/>
      <c r="AB66" s="212"/>
      <c r="AC66" s="212"/>
      <c r="AD66" s="212"/>
      <c r="AE66" s="212"/>
      <c r="AF66" s="212"/>
      <c r="AG66" s="212" t="s">
        <v>133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5">
      <c r="A67" s="219"/>
      <c r="B67" s="220"/>
      <c r="C67" s="254" t="s">
        <v>212</v>
      </c>
      <c r="D67" s="223"/>
      <c r="E67" s="224">
        <v>219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33">
        <v>24</v>
      </c>
      <c r="B68" s="234" t="s">
        <v>213</v>
      </c>
      <c r="C68" s="252" t="s">
        <v>214</v>
      </c>
      <c r="D68" s="235" t="s">
        <v>181</v>
      </c>
      <c r="E68" s="236">
        <v>184</v>
      </c>
      <c r="F68" s="237">
        <v>89.3</v>
      </c>
      <c r="G68" s="238">
        <f>ROUND(E68*F68,2)</f>
        <v>16431.2</v>
      </c>
      <c r="H68" s="237">
        <v>0</v>
      </c>
      <c r="I68" s="238">
        <f>ROUND(E68*H68,2)</f>
        <v>0</v>
      </c>
      <c r="J68" s="237">
        <v>89.3</v>
      </c>
      <c r="K68" s="238">
        <f>ROUND(E68*J68,2)</f>
        <v>16431.2</v>
      </c>
      <c r="L68" s="238">
        <v>21</v>
      </c>
      <c r="M68" s="238">
        <f>G68*(1+L68/100)</f>
        <v>19881.752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8" t="s">
        <v>182</v>
      </c>
      <c r="S68" s="238" t="s">
        <v>118</v>
      </c>
      <c r="T68" s="239" t="s">
        <v>118</v>
      </c>
      <c r="U68" s="222">
        <v>0.13900000000000001</v>
      </c>
      <c r="V68" s="222">
        <f>ROUND(E68*U68,2)</f>
        <v>25.58</v>
      </c>
      <c r="W68" s="222"/>
      <c r="X68" s="222" t="s">
        <v>132</v>
      </c>
      <c r="Y68" s="222" t="s">
        <v>120</v>
      </c>
      <c r="Z68" s="212"/>
      <c r="AA68" s="212"/>
      <c r="AB68" s="212"/>
      <c r="AC68" s="212"/>
      <c r="AD68" s="212"/>
      <c r="AE68" s="212"/>
      <c r="AF68" s="212"/>
      <c r="AG68" s="212" t="s">
        <v>133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5">
      <c r="A69" s="219"/>
      <c r="B69" s="220"/>
      <c r="C69" s="254" t="s">
        <v>215</v>
      </c>
      <c r="D69" s="223"/>
      <c r="E69" s="224">
        <v>184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33">
        <v>25</v>
      </c>
      <c r="B70" s="234" t="s">
        <v>216</v>
      </c>
      <c r="C70" s="252" t="s">
        <v>217</v>
      </c>
      <c r="D70" s="235" t="s">
        <v>181</v>
      </c>
      <c r="E70" s="236">
        <v>58</v>
      </c>
      <c r="F70" s="237">
        <v>121</v>
      </c>
      <c r="G70" s="238">
        <f>ROUND(E70*F70,2)</f>
        <v>7018</v>
      </c>
      <c r="H70" s="237">
        <v>0</v>
      </c>
      <c r="I70" s="238">
        <f>ROUND(E70*H70,2)</f>
        <v>0</v>
      </c>
      <c r="J70" s="237">
        <v>121</v>
      </c>
      <c r="K70" s="238">
        <f>ROUND(E70*J70,2)</f>
        <v>7018</v>
      </c>
      <c r="L70" s="238">
        <v>21</v>
      </c>
      <c r="M70" s="238">
        <f>G70*(1+L70/100)</f>
        <v>8491.7800000000007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8" t="s">
        <v>182</v>
      </c>
      <c r="S70" s="238" t="s">
        <v>118</v>
      </c>
      <c r="T70" s="239" t="s">
        <v>118</v>
      </c>
      <c r="U70" s="222">
        <v>0.188</v>
      </c>
      <c r="V70" s="222">
        <f>ROUND(E70*U70,2)</f>
        <v>10.9</v>
      </c>
      <c r="W70" s="222"/>
      <c r="X70" s="222" t="s">
        <v>132</v>
      </c>
      <c r="Y70" s="222" t="s">
        <v>120</v>
      </c>
      <c r="Z70" s="212"/>
      <c r="AA70" s="212"/>
      <c r="AB70" s="212"/>
      <c r="AC70" s="212"/>
      <c r="AD70" s="212"/>
      <c r="AE70" s="212"/>
      <c r="AF70" s="212"/>
      <c r="AG70" s="212" t="s">
        <v>133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5">
      <c r="A71" s="219"/>
      <c r="B71" s="220"/>
      <c r="C71" s="254" t="s">
        <v>218</v>
      </c>
      <c r="D71" s="223"/>
      <c r="E71" s="224">
        <v>58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2">
        <v>26</v>
      </c>
      <c r="B72" s="243" t="s">
        <v>219</v>
      </c>
      <c r="C72" s="255" t="s">
        <v>220</v>
      </c>
      <c r="D72" s="244" t="s">
        <v>173</v>
      </c>
      <c r="E72" s="245">
        <v>1</v>
      </c>
      <c r="F72" s="246">
        <v>12500</v>
      </c>
      <c r="G72" s="247">
        <f>ROUND(E72*F72,2)</f>
        <v>12500</v>
      </c>
      <c r="H72" s="246">
        <v>0</v>
      </c>
      <c r="I72" s="247">
        <f>ROUND(E72*H72,2)</f>
        <v>0</v>
      </c>
      <c r="J72" s="246">
        <v>12500</v>
      </c>
      <c r="K72" s="247">
        <f>ROUND(E72*J72,2)</f>
        <v>12500</v>
      </c>
      <c r="L72" s="247">
        <v>21</v>
      </c>
      <c r="M72" s="247">
        <f>G72*(1+L72/100)</f>
        <v>15125</v>
      </c>
      <c r="N72" s="245">
        <v>0</v>
      </c>
      <c r="O72" s="245">
        <f>ROUND(E72*N72,2)</f>
        <v>0</v>
      </c>
      <c r="P72" s="245">
        <v>0</v>
      </c>
      <c r="Q72" s="245">
        <f>ROUND(E72*P72,2)</f>
        <v>0</v>
      </c>
      <c r="R72" s="247"/>
      <c r="S72" s="247" t="s">
        <v>221</v>
      </c>
      <c r="T72" s="248" t="s">
        <v>222</v>
      </c>
      <c r="U72" s="222">
        <v>0.14000000000000001</v>
      </c>
      <c r="V72" s="222">
        <f>ROUND(E72*U72,2)</f>
        <v>0.14000000000000001</v>
      </c>
      <c r="W72" s="222"/>
      <c r="X72" s="222" t="s">
        <v>132</v>
      </c>
      <c r="Y72" s="222" t="s">
        <v>120</v>
      </c>
      <c r="Z72" s="212"/>
      <c r="AA72" s="212"/>
      <c r="AB72" s="212"/>
      <c r="AC72" s="212"/>
      <c r="AD72" s="212"/>
      <c r="AE72" s="212"/>
      <c r="AF72" s="212"/>
      <c r="AG72" s="212" t="s">
        <v>133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0.399999999999999" outlineLevel="1" x14ac:dyDescent="0.25">
      <c r="A73" s="242">
        <v>27</v>
      </c>
      <c r="B73" s="243" t="s">
        <v>223</v>
      </c>
      <c r="C73" s="255" t="s">
        <v>224</v>
      </c>
      <c r="D73" s="244" t="s">
        <v>181</v>
      </c>
      <c r="E73" s="245">
        <v>222</v>
      </c>
      <c r="F73" s="246">
        <v>19</v>
      </c>
      <c r="G73" s="247">
        <f>ROUND(E73*F73,2)</f>
        <v>4218</v>
      </c>
      <c r="H73" s="246">
        <v>19</v>
      </c>
      <c r="I73" s="247">
        <f>ROUND(E73*H73,2)</f>
        <v>4218</v>
      </c>
      <c r="J73" s="246">
        <v>0</v>
      </c>
      <c r="K73" s="247">
        <f>ROUND(E73*J73,2)</f>
        <v>0</v>
      </c>
      <c r="L73" s="247">
        <v>21</v>
      </c>
      <c r="M73" s="247">
        <f>G73*(1+L73/100)</f>
        <v>5103.78</v>
      </c>
      <c r="N73" s="245">
        <v>3.0000000000000001E-5</v>
      </c>
      <c r="O73" s="245">
        <f>ROUND(E73*N73,2)</f>
        <v>0.01</v>
      </c>
      <c r="P73" s="245">
        <v>0</v>
      </c>
      <c r="Q73" s="245">
        <f>ROUND(E73*P73,2)</f>
        <v>0</v>
      </c>
      <c r="R73" s="247" t="s">
        <v>225</v>
      </c>
      <c r="S73" s="247" t="s">
        <v>118</v>
      </c>
      <c r="T73" s="248" t="s">
        <v>118</v>
      </c>
      <c r="U73" s="222">
        <v>0</v>
      </c>
      <c r="V73" s="222">
        <f>ROUND(E73*U73,2)</f>
        <v>0</v>
      </c>
      <c r="W73" s="222"/>
      <c r="X73" s="222" t="s">
        <v>226</v>
      </c>
      <c r="Y73" s="222" t="s">
        <v>120</v>
      </c>
      <c r="Z73" s="212"/>
      <c r="AA73" s="212"/>
      <c r="AB73" s="212"/>
      <c r="AC73" s="212"/>
      <c r="AD73" s="212"/>
      <c r="AE73" s="212"/>
      <c r="AF73" s="212"/>
      <c r="AG73" s="212" t="s">
        <v>227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0.399999999999999" outlineLevel="1" x14ac:dyDescent="0.25">
      <c r="A74" s="242">
        <v>28</v>
      </c>
      <c r="B74" s="243" t="s">
        <v>228</v>
      </c>
      <c r="C74" s="255" t="s">
        <v>229</v>
      </c>
      <c r="D74" s="244" t="s">
        <v>181</v>
      </c>
      <c r="E74" s="245">
        <v>408</v>
      </c>
      <c r="F74" s="246">
        <v>63.6</v>
      </c>
      <c r="G74" s="247">
        <f>ROUND(E74*F74,2)</f>
        <v>25948.799999999999</v>
      </c>
      <c r="H74" s="246">
        <v>63.6</v>
      </c>
      <c r="I74" s="247">
        <f>ROUND(E74*H74,2)</f>
        <v>25948.799999999999</v>
      </c>
      <c r="J74" s="246">
        <v>0</v>
      </c>
      <c r="K74" s="247">
        <f>ROUND(E74*J74,2)</f>
        <v>0</v>
      </c>
      <c r="L74" s="247">
        <v>21</v>
      </c>
      <c r="M74" s="247">
        <f>G74*(1+L74/100)</f>
        <v>31398.047999999999</v>
      </c>
      <c r="N74" s="245">
        <v>6.0000000000000002E-5</v>
      </c>
      <c r="O74" s="245">
        <f>ROUND(E74*N74,2)</f>
        <v>0.02</v>
      </c>
      <c r="P74" s="245">
        <v>0</v>
      </c>
      <c r="Q74" s="245">
        <f>ROUND(E74*P74,2)</f>
        <v>0</v>
      </c>
      <c r="R74" s="247" t="s">
        <v>225</v>
      </c>
      <c r="S74" s="247" t="s">
        <v>118</v>
      </c>
      <c r="T74" s="248" t="s">
        <v>118</v>
      </c>
      <c r="U74" s="222">
        <v>0</v>
      </c>
      <c r="V74" s="222">
        <f>ROUND(E74*U74,2)</f>
        <v>0</v>
      </c>
      <c r="W74" s="222"/>
      <c r="X74" s="222" t="s">
        <v>226</v>
      </c>
      <c r="Y74" s="222" t="s">
        <v>120</v>
      </c>
      <c r="Z74" s="212"/>
      <c r="AA74" s="212"/>
      <c r="AB74" s="212"/>
      <c r="AC74" s="212"/>
      <c r="AD74" s="212"/>
      <c r="AE74" s="212"/>
      <c r="AF74" s="212"/>
      <c r="AG74" s="212" t="s">
        <v>227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2">
        <v>29</v>
      </c>
      <c r="B75" s="243" t="s">
        <v>230</v>
      </c>
      <c r="C75" s="255" t="s">
        <v>231</v>
      </c>
      <c r="D75" s="244" t="s">
        <v>181</v>
      </c>
      <c r="E75" s="245">
        <v>99</v>
      </c>
      <c r="F75" s="246">
        <v>22</v>
      </c>
      <c r="G75" s="247">
        <f>ROUND(E75*F75,2)</f>
        <v>2178</v>
      </c>
      <c r="H75" s="246">
        <v>22</v>
      </c>
      <c r="I75" s="247">
        <f>ROUND(E75*H75,2)</f>
        <v>2178</v>
      </c>
      <c r="J75" s="246">
        <v>0</v>
      </c>
      <c r="K75" s="247">
        <f>ROUND(E75*J75,2)</f>
        <v>0</v>
      </c>
      <c r="L75" s="247">
        <v>21</v>
      </c>
      <c r="M75" s="247">
        <f>G75*(1+L75/100)</f>
        <v>2635.38</v>
      </c>
      <c r="N75" s="245">
        <v>6.0000000000000002E-5</v>
      </c>
      <c r="O75" s="245">
        <f>ROUND(E75*N75,2)</f>
        <v>0.01</v>
      </c>
      <c r="P75" s="245">
        <v>0</v>
      </c>
      <c r="Q75" s="245">
        <f>ROUND(E75*P75,2)</f>
        <v>0</v>
      </c>
      <c r="R75" s="247" t="s">
        <v>225</v>
      </c>
      <c r="S75" s="247" t="s">
        <v>118</v>
      </c>
      <c r="T75" s="248" t="s">
        <v>118</v>
      </c>
      <c r="U75" s="222">
        <v>0</v>
      </c>
      <c r="V75" s="222">
        <f>ROUND(E75*U75,2)</f>
        <v>0</v>
      </c>
      <c r="W75" s="222"/>
      <c r="X75" s="222" t="s">
        <v>226</v>
      </c>
      <c r="Y75" s="222" t="s">
        <v>120</v>
      </c>
      <c r="Z75" s="212"/>
      <c r="AA75" s="212"/>
      <c r="AB75" s="212"/>
      <c r="AC75" s="212"/>
      <c r="AD75" s="212"/>
      <c r="AE75" s="212"/>
      <c r="AF75" s="212"/>
      <c r="AG75" s="212" t="s">
        <v>227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0.399999999999999" outlineLevel="1" x14ac:dyDescent="0.25">
      <c r="A76" s="242">
        <v>30</v>
      </c>
      <c r="B76" s="243" t="s">
        <v>232</v>
      </c>
      <c r="C76" s="255" t="s">
        <v>233</v>
      </c>
      <c r="D76" s="244" t="s">
        <v>181</v>
      </c>
      <c r="E76" s="245">
        <v>68</v>
      </c>
      <c r="F76" s="246">
        <v>72</v>
      </c>
      <c r="G76" s="247">
        <f>ROUND(E76*F76,2)</f>
        <v>4896</v>
      </c>
      <c r="H76" s="246">
        <v>72</v>
      </c>
      <c r="I76" s="247">
        <f>ROUND(E76*H76,2)</f>
        <v>4896</v>
      </c>
      <c r="J76" s="246">
        <v>0</v>
      </c>
      <c r="K76" s="247">
        <f>ROUND(E76*J76,2)</f>
        <v>0</v>
      </c>
      <c r="L76" s="247">
        <v>21</v>
      </c>
      <c r="M76" s="247">
        <f>G76*(1+L76/100)</f>
        <v>5924.16</v>
      </c>
      <c r="N76" s="245">
        <v>6.9999999999999994E-5</v>
      </c>
      <c r="O76" s="245">
        <f>ROUND(E76*N76,2)</f>
        <v>0</v>
      </c>
      <c r="P76" s="245">
        <v>0</v>
      </c>
      <c r="Q76" s="245">
        <f>ROUND(E76*P76,2)</f>
        <v>0</v>
      </c>
      <c r="R76" s="247" t="s">
        <v>225</v>
      </c>
      <c r="S76" s="247" t="s">
        <v>118</v>
      </c>
      <c r="T76" s="248" t="s">
        <v>118</v>
      </c>
      <c r="U76" s="222">
        <v>0</v>
      </c>
      <c r="V76" s="222">
        <f>ROUND(E76*U76,2)</f>
        <v>0</v>
      </c>
      <c r="W76" s="222"/>
      <c r="X76" s="222" t="s">
        <v>226</v>
      </c>
      <c r="Y76" s="222" t="s">
        <v>120</v>
      </c>
      <c r="Z76" s="212"/>
      <c r="AA76" s="212"/>
      <c r="AB76" s="212"/>
      <c r="AC76" s="212"/>
      <c r="AD76" s="212"/>
      <c r="AE76" s="212"/>
      <c r="AF76" s="212"/>
      <c r="AG76" s="212" t="s">
        <v>227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2">
        <v>31</v>
      </c>
      <c r="B77" s="243" t="s">
        <v>234</v>
      </c>
      <c r="C77" s="255" t="s">
        <v>235</v>
      </c>
      <c r="D77" s="244" t="s">
        <v>181</v>
      </c>
      <c r="E77" s="245">
        <v>204</v>
      </c>
      <c r="F77" s="246">
        <v>28.3</v>
      </c>
      <c r="G77" s="247">
        <f>ROUND(E77*F77,2)</f>
        <v>5773.2</v>
      </c>
      <c r="H77" s="246">
        <v>28.3</v>
      </c>
      <c r="I77" s="247">
        <f>ROUND(E77*H77,2)</f>
        <v>5773.2</v>
      </c>
      <c r="J77" s="246">
        <v>0</v>
      </c>
      <c r="K77" s="247">
        <f>ROUND(E77*J77,2)</f>
        <v>0</v>
      </c>
      <c r="L77" s="247">
        <v>21</v>
      </c>
      <c r="M77" s="247">
        <f>G77*(1+L77/100)</f>
        <v>6985.5719999999992</v>
      </c>
      <c r="N77" s="245">
        <v>6.0000000000000002E-5</v>
      </c>
      <c r="O77" s="245">
        <f>ROUND(E77*N77,2)</f>
        <v>0.01</v>
      </c>
      <c r="P77" s="245">
        <v>0</v>
      </c>
      <c r="Q77" s="245">
        <f>ROUND(E77*P77,2)</f>
        <v>0</v>
      </c>
      <c r="R77" s="247" t="s">
        <v>225</v>
      </c>
      <c r="S77" s="247" t="s">
        <v>118</v>
      </c>
      <c r="T77" s="248" t="s">
        <v>118</v>
      </c>
      <c r="U77" s="222">
        <v>0</v>
      </c>
      <c r="V77" s="222">
        <f>ROUND(E77*U77,2)</f>
        <v>0</v>
      </c>
      <c r="W77" s="222"/>
      <c r="X77" s="222" t="s">
        <v>226</v>
      </c>
      <c r="Y77" s="222" t="s">
        <v>120</v>
      </c>
      <c r="Z77" s="212"/>
      <c r="AA77" s="212"/>
      <c r="AB77" s="212"/>
      <c r="AC77" s="212"/>
      <c r="AD77" s="212"/>
      <c r="AE77" s="212"/>
      <c r="AF77" s="212"/>
      <c r="AG77" s="212" t="s">
        <v>227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2">
        <v>32</v>
      </c>
      <c r="B78" s="243" t="s">
        <v>236</v>
      </c>
      <c r="C78" s="255" t="s">
        <v>237</v>
      </c>
      <c r="D78" s="244" t="s">
        <v>181</v>
      </c>
      <c r="E78" s="245">
        <v>57</v>
      </c>
      <c r="F78" s="246">
        <v>35.1</v>
      </c>
      <c r="G78" s="247">
        <f>ROUND(E78*F78,2)</f>
        <v>2000.7</v>
      </c>
      <c r="H78" s="246">
        <v>35.1</v>
      </c>
      <c r="I78" s="247">
        <f>ROUND(E78*H78,2)</f>
        <v>2000.7</v>
      </c>
      <c r="J78" s="246">
        <v>0</v>
      </c>
      <c r="K78" s="247">
        <f>ROUND(E78*J78,2)</f>
        <v>0</v>
      </c>
      <c r="L78" s="247">
        <v>21</v>
      </c>
      <c r="M78" s="247">
        <f>G78*(1+L78/100)</f>
        <v>2420.8470000000002</v>
      </c>
      <c r="N78" s="245">
        <v>1.1E-4</v>
      </c>
      <c r="O78" s="245">
        <f>ROUND(E78*N78,2)</f>
        <v>0.01</v>
      </c>
      <c r="P78" s="245">
        <v>0</v>
      </c>
      <c r="Q78" s="245">
        <f>ROUND(E78*P78,2)</f>
        <v>0</v>
      </c>
      <c r="R78" s="247" t="s">
        <v>225</v>
      </c>
      <c r="S78" s="247" t="s">
        <v>118</v>
      </c>
      <c r="T78" s="248" t="s">
        <v>118</v>
      </c>
      <c r="U78" s="222">
        <v>0</v>
      </c>
      <c r="V78" s="222">
        <f>ROUND(E78*U78,2)</f>
        <v>0</v>
      </c>
      <c r="W78" s="222"/>
      <c r="X78" s="222" t="s">
        <v>226</v>
      </c>
      <c r="Y78" s="222" t="s">
        <v>120</v>
      </c>
      <c r="Z78" s="212"/>
      <c r="AA78" s="212"/>
      <c r="AB78" s="212"/>
      <c r="AC78" s="212"/>
      <c r="AD78" s="212"/>
      <c r="AE78" s="212"/>
      <c r="AF78" s="212"/>
      <c r="AG78" s="212" t="s">
        <v>227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2">
        <v>33</v>
      </c>
      <c r="B79" s="243" t="s">
        <v>238</v>
      </c>
      <c r="C79" s="255" t="s">
        <v>239</v>
      </c>
      <c r="D79" s="244" t="s">
        <v>181</v>
      </c>
      <c r="E79" s="245">
        <v>68</v>
      </c>
      <c r="F79" s="246">
        <v>36.799999999999997</v>
      </c>
      <c r="G79" s="247">
        <f>ROUND(E79*F79,2)</f>
        <v>2502.4</v>
      </c>
      <c r="H79" s="246">
        <v>36.799999999999997</v>
      </c>
      <c r="I79" s="247">
        <f>ROUND(E79*H79,2)</f>
        <v>2502.4</v>
      </c>
      <c r="J79" s="246">
        <v>0</v>
      </c>
      <c r="K79" s="247">
        <f>ROUND(E79*J79,2)</f>
        <v>0</v>
      </c>
      <c r="L79" s="247">
        <v>21</v>
      </c>
      <c r="M79" s="247">
        <f>G79*(1+L79/100)</f>
        <v>3027.904</v>
      </c>
      <c r="N79" s="245">
        <v>1.2999999999999999E-4</v>
      </c>
      <c r="O79" s="245">
        <f>ROUND(E79*N79,2)</f>
        <v>0.01</v>
      </c>
      <c r="P79" s="245">
        <v>0</v>
      </c>
      <c r="Q79" s="245">
        <f>ROUND(E79*P79,2)</f>
        <v>0</v>
      </c>
      <c r="R79" s="247" t="s">
        <v>225</v>
      </c>
      <c r="S79" s="247" t="s">
        <v>118</v>
      </c>
      <c r="T79" s="248" t="s">
        <v>118</v>
      </c>
      <c r="U79" s="222">
        <v>0</v>
      </c>
      <c r="V79" s="222">
        <f>ROUND(E79*U79,2)</f>
        <v>0</v>
      </c>
      <c r="W79" s="222"/>
      <c r="X79" s="222" t="s">
        <v>226</v>
      </c>
      <c r="Y79" s="222" t="s">
        <v>120</v>
      </c>
      <c r="Z79" s="212"/>
      <c r="AA79" s="212"/>
      <c r="AB79" s="212"/>
      <c r="AC79" s="212"/>
      <c r="AD79" s="212"/>
      <c r="AE79" s="212"/>
      <c r="AF79" s="212"/>
      <c r="AG79" s="212" t="s">
        <v>227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42">
        <v>34</v>
      </c>
      <c r="B80" s="243" t="s">
        <v>240</v>
      </c>
      <c r="C80" s="255" t="s">
        <v>241</v>
      </c>
      <c r="D80" s="244" t="s">
        <v>181</v>
      </c>
      <c r="E80" s="245">
        <v>31</v>
      </c>
      <c r="F80" s="246">
        <v>38.5</v>
      </c>
      <c r="G80" s="247">
        <f>ROUND(E80*F80,2)</f>
        <v>1193.5</v>
      </c>
      <c r="H80" s="246">
        <v>38.5</v>
      </c>
      <c r="I80" s="247">
        <f>ROUND(E80*H80,2)</f>
        <v>1193.5</v>
      </c>
      <c r="J80" s="246">
        <v>0</v>
      </c>
      <c r="K80" s="247">
        <f>ROUND(E80*J80,2)</f>
        <v>0</v>
      </c>
      <c r="L80" s="247">
        <v>21</v>
      </c>
      <c r="M80" s="247">
        <f>G80*(1+L80/100)</f>
        <v>1444.135</v>
      </c>
      <c r="N80" s="245">
        <v>1.3999999999999999E-4</v>
      </c>
      <c r="O80" s="245">
        <f>ROUND(E80*N80,2)</f>
        <v>0</v>
      </c>
      <c r="P80" s="245">
        <v>0</v>
      </c>
      <c r="Q80" s="245">
        <f>ROUND(E80*P80,2)</f>
        <v>0</v>
      </c>
      <c r="R80" s="247" t="s">
        <v>225</v>
      </c>
      <c r="S80" s="247" t="s">
        <v>118</v>
      </c>
      <c r="T80" s="248" t="s">
        <v>118</v>
      </c>
      <c r="U80" s="222">
        <v>0</v>
      </c>
      <c r="V80" s="222">
        <f>ROUND(E80*U80,2)</f>
        <v>0</v>
      </c>
      <c r="W80" s="222"/>
      <c r="X80" s="222" t="s">
        <v>226</v>
      </c>
      <c r="Y80" s="222" t="s">
        <v>120</v>
      </c>
      <c r="Z80" s="212"/>
      <c r="AA80" s="212"/>
      <c r="AB80" s="212"/>
      <c r="AC80" s="212"/>
      <c r="AD80" s="212"/>
      <c r="AE80" s="212"/>
      <c r="AF80" s="212"/>
      <c r="AG80" s="212" t="s">
        <v>227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0.399999999999999" outlineLevel="1" x14ac:dyDescent="0.25">
      <c r="A81" s="242">
        <v>35</v>
      </c>
      <c r="B81" s="243" t="s">
        <v>242</v>
      </c>
      <c r="C81" s="255" t="s">
        <v>243</v>
      </c>
      <c r="D81" s="244" t="s">
        <v>181</v>
      </c>
      <c r="E81" s="245">
        <v>17</v>
      </c>
      <c r="F81" s="246">
        <v>43.9</v>
      </c>
      <c r="G81" s="247">
        <f>ROUND(E81*F81,2)</f>
        <v>746.3</v>
      </c>
      <c r="H81" s="246">
        <v>43.9</v>
      </c>
      <c r="I81" s="247">
        <f>ROUND(E81*H81,2)</f>
        <v>746.3</v>
      </c>
      <c r="J81" s="246">
        <v>0</v>
      </c>
      <c r="K81" s="247">
        <f>ROUND(E81*J81,2)</f>
        <v>0</v>
      </c>
      <c r="L81" s="247">
        <v>21</v>
      </c>
      <c r="M81" s="247">
        <f>G81*(1+L81/100)</f>
        <v>903.02299999999991</v>
      </c>
      <c r="N81" s="245">
        <v>1.3999999999999999E-4</v>
      </c>
      <c r="O81" s="245">
        <f>ROUND(E81*N81,2)</f>
        <v>0</v>
      </c>
      <c r="P81" s="245">
        <v>0</v>
      </c>
      <c r="Q81" s="245">
        <f>ROUND(E81*P81,2)</f>
        <v>0</v>
      </c>
      <c r="R81" s="247" t="s">
        <v>225</v>
      </c>
      <c r="S81" s="247" t="s">
        <v>118</v>
      </c>
      <c r="T81" s="248" t="s">
        <v>118</v>
      </c>
      <c r="U81" s="222">
        <v>0</v>
      </c>
      <c r="V81" s="222">
        <f>ROUND(E81*U81,2)</f>
        <v>0</v>
      </c>
      <c r="W81" s="222"/>
      <c r="X81" s="222" t="s">
        <v>226</v>
      </c>
      <c r="Y81" s="222" t="s">
        <v>120</v>
      </c>
      <c r="Z81" s="212"/>
      <c r="AA81" s="212"/>
      <c r="AB81" s="212"/>
      <c r="AC81" s="212"/>
      <c r="AD81" s="212"/>
      <c r="AE81" s="212"/>
      <c r="AF81" s="212"/>
      <c r="AG81" s="212" t="s">
        <v>227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0.399999999999999" outlineLevel="1" x14ac:dyDescent="0.25">
      <c r="A82" s="242">
        <v>36</v>
      </c>
      <c r="B82" s="243" t="s">
        <v>244</v>
      </c>
      <c r="C82" s="255" t="s">
        <v>245</v>
      </c>
      <c r="D82" s="244" t="s">
        <v>181</v>
      </c>
      <c r="E82" s="245">
        <v>50</v>
      </c>
      <c r="F82" s="246">
        <v>47.4</v>
      </c>
      <c r="G82" s="247">
        <f>ROUND(E82*F82,2)</f>
        <v>2370</v>
      </c>
      <c r="H82" s="246">
        <v>47.4</v>
      </c>
      <c r="I82" s="247">
        <f>ROUND(E82*H82,2)</f>
        <v>2370</v>
      </c>
      <c r="J82" s="246">
        <v>0</v>
      </c>
      <c r="K82" s="247">
        <f>ROUND(E82*J82,2)</f>
        <v>0</v>
      </c>
      <c r="L82" s="247">
        <v>21</v>
      </c>
      <c r="M82" s="247">
        <f>G82*(1+L82/100)</f>
        <v>2867.7</v>
      </c>
      <c r="N82" s="245">
        <v>1.4999999999999999E-4</v>
      </c>
      <c r="O82" s="245">
        <f>ROUND(E82*N82,2)</f>
        <v>0.01</v>
      </c>
      <c r="P82" s="245">
        <v>0</v>
      </c>
      <c r="Q82" s="245">
        <f>ROUND(E82*P82,2)</f>
        <v>0</v>
      </c>
      <c r="R82" s="247" t="s">
        <v>225</v>
      </c>
      <c r="S82" s="247" t="s">
        <v>118</v>
      </c>
      <c r="T82" s="248" t="s">
        <v>118</v>
      </c>
      <c r="U82" s="222">
        <v>0</v>
      </c>
      <c r="V82" s="222">
        <f>ROUND(E82*U82,2)</f>
        <v>0</v>
      </c>
      <c r="W82" s="222"/>
      <c r="X82" s="222" t="s">
        <v>226</v>
      </c>
      <c r="Y82" s="222" t="s">
        <v>120</v>
      </c>
      <c r="Z82" s="212"/>
      <c r="AA82" s="212"/>
      <c r="AB82" s="212"/>
      <c r="AC82" s="212"/>
      <c r="AD82" s="212"/>
      <c r="AE82" s="212"/>
      <c r="AF82" s="212"/>
      <c r="AG82" s="212" t="s">
        <v>227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2">
        <v>37</v>
      </c>
      <c r="B83" s="243" t="s">
        <v>246</v>
      </c>
      <c r="C83" s="255" t="s">
        <v>247</v>
      </c>
      <c r="D83" s="244" t="s">
        <v>181</v>
      </c>
      <c r="E83" s="245">
        <v>20</v>
      </c>
      <c r="F83" s="246">
        <v>51.6</v>
      </c>
      <c r="G83" s="247">
        <f>ROUND(E83*F83,2)</f>
        <v>1032</v>
      </c>
      <c r="H83" s="246">
        <v>51.6</v>
      </c>
      <c r="I83" s="247">
        <f>ROUND(E83*H83,2)</f>
        <v>1032</v>
      </c>
      <c r="J83" s="246">
        <v>0</v>
      </c>
      <c r="K83" s="247">
        <f>ROUND(E83*J83,2)</f>
        <v>0</v>
      </c>
      <c r="L83" s="247">
        <v>21</v>
      </c>
      <c r="M83" s="247">
        <f>G83*(1+L83/100)</f>
        <v>1248.72</v>
      </c>
      <c r="N83" s="245">
        <v>1.8000000000000001E-4</v>
      </c>
      <c r="O83" s="245">
        <f>ROUND(E83*N83,2)</f>
        <v>0</v>
      </c>
      <c r="P83" s="245">
        <v>0</v>
      </c>
      <c r="Q83" s="245">
        <f>ROUND(E83*P83,2)</f>
        <v>0</v>
      </c>
      <c r="R83" s="247" t="s">
        <v>225</v>
      </c>
      <c r="S83" s="247" t="s">
        <v>118</v>
      </c>
      <c r="T83" s="248" t="s">
        <v>118</v>
      </c>
      <c r="U83" s="222">
        <v>0</v>
      </c>
      <c r="V83" s="222">
        <f>ROUND(E83*U83,2)</f>
        <v>0</v>
      </c>
      <c r="W83" s="222"/>
      <c r="X83" s="222" t="s">
        <v>226</v>
      </c>
      <c r="Y83" s="222" t="s">
        <v>120</v>
      </c>
      <c r="Z83" s="212"/>
      <c r="AA83" s="212"/>
      <c r="AB83" s="212"/>
      <c r="AC83" s="212"/>
      <c r="AD83" s="212"/>
      <c r="AE83" s="212"/>
      <c r="AF83" s="212"/>
      <c r="AG83" s="212" t="s">
        <v>227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 x14ac:dyDescent="0.25">
      <c r="A84" s="242">
        <v>38</v>
      </c>
      <c r="B84" s="243" t="s">
        <v>248</v>
      </c>
      <c r="C84" s="255" t="s">
        <v>249</v>
      </c>
      <c r="D84" s="244" t="s">
        <v>181</v>
      </c>
      <c r="E84" s="245">
        <v>33</v>
      </c>
      <c r="F84" s="246">
        <v>62.4</v>
      </c>
      <c r="G84" s="247">
        <f>ROUND(E84*F84,2)</f>
        <v>2059.1999999999998</v>
      </c>
      <c r="H84" s="246">
        <v>62.4</v>
      </c>
      <c r="I84" s="247">
        <f>ROUND(E84*H84,2)</f>
        <v>2059.1999999999998</v>
      </c>
      <c r="J84" s="246">
        <v>0</v>
      </c>
      <c r="K84" s="247">
        <f>ROUND(E84*J84,2)</f>
        <v>0</v>
      </c>
      <c r="L84" s="247">
        <v>21</v>
      </c>
      <c r="M84" s="247">
        <f>G84*(1+L84/100)</f>
        <v>2491.6319999999996</v>
      </c>
      <c r="N84" s="245">
        <v>1.9000000000000001E-4</v>
      </c>
      <c r="O84" s="245">
        <f>ROUND(E84*N84,2)</f>
        <v>0.01</v>
      </c>
      <c r="P84" s="245">
        <v>0</v>
      </c>
      <c r="Q84" s="245">
        <f>ROUND(E84*P84,2)</f>
        <v>0</v>
      </c>
      <c r="R84" s="247" t="s">
        <v>225</v>
      </c>
      <c r="S84" s="247" t="s">
        <v>118</v>
      </c>
      <c r="T84" s="248" t="s">
        <v>118</v>
      </c>
      <c r="U84" s="222">
        <v>0</v>
      </c>
      <c r="V84" s="222">
        <f>ROUND(E84*U84,2)</f>
        <v>0</v>
      </c>
      <c r="W84" s="222"/>
      <c r="X84" s="222" t="s">
        <v>226</v>
      </c>
      <c r="Y84" s="222" t="s">
        <v>120</v>
      </c>
      <c r="Z84" s="212"/>
      <c r="AA84" s="212"/>
      <c r="AB84" s="212"/>
      <c r="AC84" s="212"/>
      <c r="AD84" s="212"/>
      <c r="AE84" s="212"/>
      <c r="AF84" s="212"/>
      <c r="AG84" s="212" t="s">
        <v>227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2">
        <v>39</v>
      </c>
      <c r="B85" s="243" t="s">
        <v>250</v>
      </c>
      <c r="C85" s="255" t="s">
        <v>251</v>
      </c>
      <c r="D85" s="244" t="s">
        <v>173</v>
      </c>
      <c r="E85" s="245">
        <v>5000</v>
      </c>
      <c r="F85" s="246">
        <v>0.53</v>
      </c>
      <c r="G85" s="247">
        <f>ROUND(E85*F85,2)</f>
        <v>2650</v>
      </c>
      <c r="H85" s="246">
        <v>0.53</v>
      </c>
      <c r="I85" s="247">
        <f>ROUND(E85*H85,2)</f>
        <v>2650</v>
      </c>
      <c r="J85" s="246">
        <v>0</v>
      </c>
      <c r="K85" s="247">
        <f>ROUND(E85*J85,2)</f>
        <v>0</v>
      </c>
      <c r="L85" s="247">
        <v>21</v>
      </c>
      <c r="M85" s="247">
        <f>G85*(1+L85/100)</f>
        <v>3206.5</v>
      </c>
      <c r="N85" s="245">
        <v>0</v>
      </c>
      <c r="O85" s="245">
        <f>ROUND(E85*N85,2)</f>
        <v>0</v>
      </c>
      <c r="P85" s="245">
        <v>0</v>
      </c>
      <c r="Q85" s="245">
        <f>ROUND(E85*P85,2)</f>
        <v>0</v>
      </c>
      <c r="R85" s="247" t="s">
        <v>225</v>
      </c>
      <c r="S85" s="247" t="s">
        <v>118</v>
      </c>
      <c r="T85" s="248" t="s">
        <v>118</v>
      </c>
      <c r="U85" s="222">
        <v>0</v>
      </c>
      <c r="V85" s="222">
        <f>ROUND(E85*U85,2)</f>
        <v>0</v>
      </c>
      <c r="W85" s="222"/>
      <c r="X85" s="222" t="s">
        <v>226</v>
      </c>
      <c r="Y85" s="222" t="s">
        <v>120</v>
      </c>
      <c r="Z85" s="212"/>
      <c r="AA85" s="212"/>
      <c r="AB85" s="212"/>
      <c r="AC85" s="212"/>
      <c r="AD85" s="212"/>
      <c r="AE85" s="212"/>
      <c r="AF85" s="212"/>
      <c r="AG85" s="212" t="s">
        <v>227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2">
        <v>40</v>
      </c>
      <c r="B86" s="243" t="s">
        <v>252</v>
      </c>
      <c r="C86" s="255" t="s">
        <v>253</v>
      </c>
      <c r="D86" s="244" t="s">
        <v>181</v>
      </c>
      <c r="E86" s="245">
        <v>100</v>
      </c>
      <c r="F86" s="246">
        <v>3.65</v>
      </c>
      <c r="G86" s="247">
        <f>ROUND(E86*F86,2)</f>
        <v>365</v>
      </c>
      <c r="H86" s="246">
        <v>3.65</v>
      </c>
      <c r="I86" s="247">
        <f>ROUND(E86*H86,2)</f>
        <v>365</v>
      </c>
      <c r="J86" s="246">
        <v>0</v>
      </c>
      <c r="K86" s="247">
        <f>ROUND(E86*J86,2)</f>
        <v>0</v>
      </c>
      <c r="L86" s="247">
        <v>21</v>
      </c>
      <c r="M86" s="247">
        <f>G86*(1+L86/100)</f>
        <v>441.65</v>
      </c>
      <c r="N86" s="245">
        <v>1.0000000000000001E-5</v>
      </c>
      <c r="O86" s="245">
        <f>ROUND(E86*N86,2)</f>
        <v>0</v>
      </c>
      <c r="P86" s="245">
        <v>0</v>
      </c>
      <c r="Q86" s="245">
        <f>ROUND(E86*P86,2)</f>
        <v>0</v>
      </c>
      <c r="R86" s="247" t="s">
        <v>225</v>
      </c>
      <c r="S86" s="247" t="s">
        <v>118</v>
      </c>
      <c r="T86" s="248" t="s">
        <v>118</v>
      </c>
      <c r="U86" s="222">
        <v>0</v>
      </c>
      <c r="V86" s="222">
        <f>ROUND(E86*U86,2)</f>
        <v>0</v>
      </c>
      <c r="W86" s="222"/>
      <c r="X86" s="222" t="s">
        <v>226</v>
      </c>
      <c r="Y86" s="222" t="s">
        <v>120</v>
      </c>
      <c r="Z86" s="212"/>
      <c r="AA86" s="212"/>
      <c r="AB86" s="212"/>
      <c r="AC86" s="212"/>
      <c r="AD86" s="212"/>
      <c r="AE86" s="212"/>
      <c r="AF86" s="212"/>
      <c r="AG86" s="212" t="s">
        <v>227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0.6" outlineLevel="1" x14ac:dyDescent="0.25">
      <c r="A87" s="242">
        <v>41</v>
      </c>
      <c r="B87" s="243" t="s">
        <v>254</v>
      </c>
      <c r="C87" s="255" t="s">
        <v>255</v>
      </c>
      <c r="D87" s="244" t="s">
        <v>181</v>
      </c>
      <c r="E87" s="245">
        <v>133</v>
      </c>
      <c r="F87" s="246">
        <v>205.5</v>
      </c>
      <c r="G87" s="247">
        <f>ROUND(E87*F87,2)</f>
        <v>27331.5</v>
      </c>
      <c r="H87" s="246">
        <v>205.5</v>
      </c>
      <c r="I87" s="247">
        <f>ROUND(E87*H87,2)</f>
        <v>27331.5</v>
      </c>
      <c r="J87" s="246">
        <v>0</v>
      </c>
      <c r="K87" s="247">
        <f>ROUND(E87*J87,2)</f>
        <v>0</v>
      </c>
      <c r="L87" s="247">
        <v>21</v>
      </c>
      <c r="M87" s="247">
        <f>G87*(1+L87/100)</f>
        <v>33071.114999999998</v>
      </c>
      <c r="N87" s="245">
        <v>3.4000000000000002E-4</v>
      </c>
      <c r="O87" s="245">
        <f>ROUND(E87*N87,2)</f>
        <v>0.05</v>
      </c>
      <c r="P87" s="245">
        <v>0</v>
      </c>
      <c r="Q87" s="245">
        <f>ROUND(E87*P87,2)</f>
        <v>0</v>
      </c>
      <c r="R87" s="247" t="s">
        <v>225</v>
      </c>
      <c r="S87" s="247" t="s">
        <v>118</v>
      </c>
      <c r="T87" s="248" t="s">
        <v>118</v>
      </c>
      <c r="U87" s="222">
        <v>0</v>
      </c>
      <c r="V87" s="222">
        <f>ROUND(E87*U87,2)</f>
        <v>0</v>
      </c>
      <c r="W87" s="222"/>
      <c r="X87" s="222" t="s">
        <v>226</v>
      </c>
      <c r="Y87" s="222" t="s">
        <v>120</v>
      </c>
      <c r="Z87" s="212"/>
      <c r="AA87" s="212"/>
      <c r="AB87" s="212"/>
      <c r="AC87" s="212"/>
      <c r="AD87" s="212"/>
      <c r="AE87" s="212"/>
      <c r="AF87" s="212"/>
      <c r="AG87" s="212" t="s">
        <v>227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30.6" outlineLevel="1" x14ac:dyDescent="0.25">
      <c r="A88" s="242">
        <v>42</v>
      </c>
      <c r="B88" s="243" t="s">
        <v>256</v>
      </c>
      <c r="C88" s="255" t="s">
        <v>257</v>
      </c>
      <c r="D88" s="244" t="s">
        <v>181</v>
      </c>
      <c r="E88" s="245">
        <v>51</v>
      </c>
      <c r="F88" s="246">
        <v>269.5</v>
      </c>
      <c r="G88" s="247">
        <f>ROUND(E88*F88,2)</f>
        <v>13744.5</v>
      </c>
      <c r="H88" s="246">
        <v>269.5</v>
      </c>
      <c r="I88" s="247">
        <f>ROUND(E88*H88,2)</f>
        <v>13744.5</v>
      </c>
      <c r="J88" s="246">
        <v>0</v>
      </c>
      <c r="K88" s="247">
        <f>ROUND(E88*J88,2)</f>
        <v>0</v>
      </c>
      <c r="L88" s="247">
        <v>21</v>
      </c>
      <c r="M88" s="247">
        <f>G88*(1+L88/100)</f>
        <v>16630.845000000001</v>
      </c>
      <c r="N88" s="245">
        <v>7.3999999999999999E-4</v>
      </c>
      <c r="O88" s="245">
        <f>ROUND(E88*N88,2)</f>
        <v>0.04</v>
      </c>
      <c r="P88" s="245">
        <v>0</v>
      </c>
      <c r="Q88" s="245">
        <f>ROUND(E88*P88,2)</f>
        <v>0</v>
      </c>
      <c r="R88" s="247" t="s">
        <v>225</v>
      </c>
      <c r="S88" s="247" t="s">
        <v>118</v>
      </c>
      <c r="T88" s="248" t="s">
        <v>118</v>
      </c>
      <c r="U88" s="222">
        <v>0</v>
      </c>
      <c r="V88" s="222">
        <f>ROUND(E88*U88,2)</f>
        <v>0</v>
      </c>
      <c r="W88" s="222"/>
      <c r="X88" s="222" t="s">
        <v>226</v>
      </c>
      <c r="Y88" s="222" t="s">
        <v>120</v>
      </c>
      <c r="Z88" s="212"/>
      <c r="AA88" s="212"/>
      <c r="AB88" s="212"/>
      <c r="AC88" s="212"/>
      <c r="AD88" s="212"/>
      <c r="AE88" s="212"/>
      <c r="AF88" s="212"/>
      <c r="AG88" s="212" t="s">
        <v>227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30.6" outlineLevel="1" x14ac:dyDescent="0.25">
      <c r="A89" s="242">
        <v>43</v>
      </c>
      <c r="B89" s="243" t="s">
        <v>258</v>
      </c>
      <c r="C89" s="255" t="s">
        <v>259</v>
      </c>
      <c r="D89" s="244" t="s">
        <v>181</v>
      </c>
      <c r="E89" s="245">
        <v>56</v>
      </c>
      <c r="F89" s="246">
        <v>486.5</v>
      </c>
      <c r="G89" s="247">
        <f>ROUND(E89*F89,2)</f>
        <v>27244</v>
      </c>
      <c r="H89" s="246">
        <v>486.5</v>
      </c>
      <c r="I89" s="247">
        <f>ROUND(E89*H89,2)</f>
        <v>27244</v>
      </c>
      <c r="J89" s="246">
        <v>0</v>
      </c>
      <c r="K89" s="247">
        <f>ROUND(E89*J89,2)</f>
        <v>0</v>
      </c>
      <c r="L89" s="247">
        <v>21</v>
      </c>
      <c r="M89" s="247">
        <f>G89*(1+L89/100)</f>
        <v>32965.24</v>
      </c>
      <c r="N89" s="245">
        <v>1.17E-3</v>
      </c>
      <c r="O89" s="245">
        <f>ROUND(E89*N89,2)</f>
        <v>7.0000000000000007E-2</v>
      </c>
      <c r="P89" s="245">
        <v>0</v>
      </c>
      <c r="Q89" s="245">
        <f>ROUND(E89*P89,2)</f>
        <v>0</v>
      </c>
      <c r="R89" s="247" t="s">
        <v>225</v>
      </c>
      <c r="S89" s="247" t="s">
        <v>118</v>
      </c>
      <c r="T89" s="248" t="s">
        <v>118</v>
      </c>
      <c r="U89" s="222">
        <v>0</v>
      </c>
      <c r="V89" s="222">
        <f>ROUND(E89*U89,2)</f>
        <v>0</v>
      </c>
      <c r="W89" s="222"/>
      <c r="X89" s="222" t="s">
        <v>226</v>
      </c>
      <c r="Y89" s="222" t="s">
        <v>120</v>
      </c>
      <c r="Z89" s="212"/>
      <c r="AA89" s="212"/>
      <c r="AB89" s="212"/>
      <c r="AC89" s="212"/>
      <c r="AD89" s="212"/>
      <c r="AE89" s="212"/>
      <c r="AF89" s="212"/>
      <c r="AG89" s="212" t="s">
        <v>227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30.6" outlineLevel="1" x14ac:dyDescent="0.25">
      <c r="A90" s="242">
        <v>44</v>
      </c>
      <c r="B90" s="243" t="s">
        <v>260</v>
      </c>
      <c r="C90" s="255" t="s">
        <v>261</v>
      </c>
      <c r="D90" s="244" t="s">
        <v>181</v>
      </c>
      <c r="E90" s="245">
        <v>2</v>
      </c>
      <c r="F90" s="246">
        <v>629</v>
      </c>
      <c r="G90" s="247">
        <f>ROUND(E90*F90,2)</f>
        <v>1258</v>
      </c>
      <c r="H90" s="246">
        <v>629</v>
      </c>
      <c r="I90" s="247">
        <f>ROUND(E90*H90,2)</f>
        <v>1258</v>
      </c>
      <c r="J90" s="246">
        <v>0</v>
      </c>
      <c r="K90" s="247">
        <f>ROUND(E90*J90,2)</f>
        <v>0</v>
      </c>
      <c r="L90" s="247">
        <v>21</v>
      </c>
      <c r="M90" s="247">
        <f>G90*(1+L90/100)</f>
        <v>1522.18</v>
      </c>
      <c r="N90" s="245">
        <v>1.32E-3</v>
      </c>
      <c r="O90" s="245">
        <f>ROUND(E90*N90,2)</f>
        <v>0</v>
      </c>
      <c r="P90" s="245">
        <v>0</v>
      </c>
      <c r="Q90" s="245">
        <f>ROUND(E90*P90,2)</f>
        <v>0</v>
      </c>
      <c r="R90" s="247" t="s">
        <v>225</v>
      </c>
      <c r="S90" s="247" t="s">
        <v>118</v>
      </c>
      <c r="T90" s="248" t="s">
        <v>118</v>
      </c>
      <c r="U90" s="222">
        <v>0</v>
      </c>
      <c r="V90" s="222">
        <f>ROUND(E90*U90,2)</f>
        <v>0</v>
      </c>
      <c r="W90" s="222"/>
      <c r="X90" s="222" t="s">
        <v>226</v>
      </c>
      <c r="Y90" s="222" t="s">
        <v>120</v>
      </c>
      <c r="Z90" s="212"/>
      <c r="AA90" s="212"/>
      <c r="AB90" s="212"/>
      <c r="AC90" s="212"/>
      <c r="AD90" s="212"/>
      <c r="AE90" s="212"/>
      <c r="AF90" s="212"/>
      <c r="AG90" s="212" t="s">
        <v>227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42">
        <v>45</v>
      </c>
      <c r="B91" s="243" t="s">
        <v>262</v>
      </c>
      <c r="C91" s="255" t="s">
        <v>263</v>
      </c>
      <c r="D91" s="244" t="s">
        <v>173</v>
      </c>
      <c r="E91" s="245">
        <v>3</v>
      </c>
      <c r="F91" s="246">
        <v>364.5</v>
      </c>
      <c r="G91" s="247">
        <f>ROUND(E91*F91,2)</f>
        <v>1093.5</v>
      </c>
      <c r="H91" s="246">
        <v>364.5</v>
      </c>
      <c r="I91" s="247">
        <f>ROUND(E91*H91,2)</f>
        <v>1093.5</v>
      </c>
      <c r="J91" s="246">
        <v>0</v>
      </c>
      <c r="K91" s="247">
        <f>ROUND(E91*J91,2)</f>
        <v>0</v>
      </c>
      <c r="L91" s="247">
        <v>21</v>
      </c>
      <c r="M91" s="247">
        <f>G91*(1+L91/100)</f>
        <v>1323.135</v>
      </c>
      <c r="N91" s="245">
        <v>0</v>
      </c>
      <c r="O91" s="245">
        <f>ROUND(E91*N91,2)</f>
        <v>0</v>
      </c>
      <c r="P91" s="245">
        <v>0</v>
      </c>
      <c r="Q91" s="245">
        <f>ROUND(E91*P91,2)</f>
        <v>0</v>
      </c>
      <c r="R91" s="247" t="s">
        <v>225</v>
      </c>
      <c r="S91" s="247" t="s">
        <v>118</v>
      </c>
      <c r="T91" s="248" t="s">
        <v>118</v>
      </c>
      <c r="U91" s="222">
        <v>0</v>
      </c>
      <c r="V91" s="222">
        <f>ROUND(E91*U91,2)</f>
        <v>0</v>
      </c>
      <c r="W91" s="222"/>
      <c r="X91" s="222" t="s">
        <v>226</v>
      </c>
      <c r="Y91" s="222" t="s">
        <v>120</v>
      </c>
      <c r="Z91" s="212"/>
      <c r="AA91" s="212"/>
      <c r="AB91" s="212"/>
      <c r="AC91" s="212"/>
      <c r="AD91" s="212"/>
      <c r="AE91" s="212"/>
      <c r="AF91" s="212"/>
      <c r="AG91" s="212" t="s">
        <v>227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33">
        <v>46</v>
      </c>
      <c r="B92" s="234" t="s">
        <v>264</v>
      </c>
      <c r="C92" s="252" t="s">
        <v>265</v>
      </c>
      <c r="D92" s="235" t="s">
        <v>0</v>
      </c>
      <c r="E92" s="236">
        <v>2684.9059999999999</v>
      </c>
      <c r="F92" s="237">
        <v>3.15</v>
      </c>
      <c r="G92" s="238">
        <f>ROUND(E92*F92,2)</f>
        <v>8457.4500000000007</v>
      </c>
      <c r="H92" s="237">
        <v>0</v>
      </c>
      <c r="I92" s="238">
        <f>ROUND(E92*H92,2)</f>
        <v>0</v>
      </c>
      <c r="J92" s="237">
        <v>3.15</v>
      </c>
      <c r="K92" s="238">
        <f>ROUND(E92*J92,2)</f>
        <v>8457.4500000000007</v>
      </c>
      <c r="L92" s="238">
        <v>21</v>
      </c>
      <c r="M92" s="238">
        <f>G92*(1+L92/100)</f>
        <v>10233.514500000001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8" t="s">
        <v>266</v>
      </c>
      <c r="S92" s="238" t="s">
        <v>118</v>
      </c>
      <c r="T92" s="239" t="s">
        <v>118</v>
      </c>
      <c r="U92" s="222">
        <v>0</v>
      </c>
      <c r="V92" s="222">
        <f>ROUND(E92*U92,2)</f>
        <v>0</v>
      </c>
      <c r="W92" s="222"/>
      <c r="X92" s="222" t="s">
        <v>267</v>
      </c>
      <c r="Y92" s="222" t="s">
        <v>120</v>
      </c>
      <c r="Z92" s="212"/>
      <c r="AA92" s="212"/>
      <c r="AB92" s="212"/>
      <c r="AC92" s="212"/>
      <c r="AD92" s="212"/>
      <c r="AE92" s="212"/>
      <c r="AF92" s="212"/>
      <c r="AG92" s="212" t="s">
        <v>268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5">
      <c r="A93" s="219"/>
      <c r="B93" s="220"/>
      <c r="C93" s="253" t="s">
        <v>269</v>
      </c>
      <c r="D93" s="241"/>
      <c r="E93" s="241"/>
      <c r="F93" s="241"/>
      <c r="G93" s="241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123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26" t="s">
        <v>112</v>
      </c>
      <c r="B94" s="227" t="s">
        <v>71</v>
      </c>
      <c r="C94" s="251" t="s">
        <v>72</v>
      </c>
      <c r="D94" s="228"/>
      <c r="E94" s="229"/>
      <c r="F94" s="230"/>
      <c r="G94" s="230">
        <f>SUMIF(AG95:AG160,"&lt;&gt;NOR",G95:G160)</f>
        <v>470218.51</v>
      </c>
      <c r="H94" s="230"/>
      <c r="I94" s="230">
        <f>SUM(I95:I160)</f>
        <v>173218.99999999997</v>
      </c>
      <c r="J94" s="230"/>
      <c r="K94" s="230">
        <f>SUM(K95:K160)</f>
        <v>296999.51</v>
      </c>
      <c r="L94" s="230"/>
      <c r="M94" s="230">
        <f>SUM(M95:M160)</f>
        <v>568964.39709999994</v>
      </c>
      <c r="N94" s="229"/>
      <c r="O94" s="229">
        <f>SUM(O95:O160)</f>
        <v>0.62000000000000011</v>
      </c>
      <c r="P94" s="229"/>
      <c r="Q94" s="229">
        <f>SUM(Q95:Q160)</f>
        <v>0</v>
      </c>
      <c r="R94" s="230"/>
      <c r="S94" s="230"/>
      <c r="T94" s="231"/>
      <c r="U94" s="225"/>
      <c r="V94" s="225">
        <f>SUM(V95:V160)</f>
        <v>423.55999999999995</v>
      </c>
      <c r="W94" s="225"/>
      <c r="X94" s="225"/>
      <c r="Y94" s="225"/>
      <c r="AG94" t="s">
        <v>113</v>
      </c>
    </row>
    <row r="95" spans="1:60" outlineLevel="1" x14ac:dyDescent="0.25">
      <c r="A95" s="233">
        <v>47</v>
      </c>
      <c r="B95" s="234" t="s">
        <v>270</v>
      </c>
      <c r="C95" s="252" t="s">
        <v>271</v>
      </c>
      <c r="D95" s="235" t="s">
        <v>181</v>
      </c>
      <c r="E95" s="236">
        <v>3</v>
      </c>
      <c r="F95" s="237">
        <v>324</v>
      </c>
      <c r="G95" s="238">
        <f>ROUND(E95*F95,2)</f>
        <v>972</v>
      </c>
      <c r="H95" s="237">
        <v>99.29</v>
      </c>
      <c r="I95" s="238">
        <f>ROUND(E95*H95,2)</f>
        <v>297.87</v>
      </c>
      <c r="J95" s="237">
        <v>224.71</v>
      </c>
      <c r="K95" s="238">
        <f>ROUND(E95*J95,2)</f>
        <v>674.13</v>
      </c>
      <c r="L95" s="238">
        <v>21</v>
      </c>
      <c r="M95" s="238">
        <f>G95*(1+L95/100)</f>
        <v>1176.1199999999999</v>
      </c>
      <c r="N95" s="236">
        <v>3.4000000000000002E-4</v>
      </c>
      <c r="O95" s="236">
        <f>ROUND(E95*N95,2)</f>
        <v>0</v>
      </c>
      <c r="P95" s="236">
        <v>0</v>
      </c>
      <c r="Q95" s="236">
        <f>ROUND(E95*P95,2)</f>
        <v>0</v>
      </c>
      <c r="R95" s="238" t="s">
        <v>182</v>
      </c>
      <c r="S95" s="238" t="s">
        <v>118</v>
      </c>
      <c r="T95" s="239" t="s">
        <v>118</v>
      </c>
      <c r="U95" s="222">
        <v>0.32</v>
      </c>
      <c r="V95" s="222">
        <f>ROUND(E95*U95,2)</f>
        <v>0.96</v>
      </c>
      <c r="W95" s="222"/>
      <c r="X95" s="222" t="s">
        <v>132</v>
      </c>
      <c r="Y95" s="222" t="s">
        <v>272</v>
      </c>
      <c r="Z95" s="212"/>
      <c r="AA95" s="212"/>
      <c r="AB95" s="212"/>
      <c r="AC95" s="212"/>
      <c r="AD95" s="212"/>
      <c r="AE95" s="212"/>
      <c r="AF95" s="212"/>
      <c r="AG95" s="212" t="s">
        <v>133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5">
      <c r="A96" s="219"/>
      <c r="B96" s="220"/>
      <c r="C96" s="253" t="s">
        <v>273</v>
      </c>
      <c r="D96" s="241"/>
      <c r="E96" s="241"/>
      <c r="F96" s="241"/>
      <c r="G96" s="241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123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33">
        <v>48</v>
      </c>
      <c r="B97" s="234" t="s">
        <v>274</v>
      </c>
      <c r="C97" s="252" t="s">
        <v>275</v>
      </c>
      <c r="D97" s="235" t="s">
        <v>181</v>
      </c>
      <c r="E97" s="236">
        <v>40</v>
      </c>
      <c r="F97" s="237">
        <v>303.5</v>
      </c>
      <c r="G97" s="238">
        <f>ROUND(E97*F97,2)</f>
        <v>12140</v>
      </c>
      <c r="H97" s="237">
        <v>78.66</v>
      </c>
      <c r="I97" s="238">
        <f>ROUND(E97*H97,2)</f>
        <v>3146.4</v>
      </c>
      <c r="J97" s="237">
        <v>224.84</v>
      </c>
      <c r="K97" s="238">
        <f>ROUND(E97*J97,2)</f>
        <v>8993.6</v>
      </c>
      <c r="L97" s="238">
        <v>21</v>
      </c>
      <c r="M97" s="238">
        <f>G97*(1+L97/100)</f>
        <v>14689.4</v>
      </c>
      <c r="N97" s="236">
        <v>3.8000000000000002E-4</v>
      </c>
      <c r="O97" s="236">
        <f>ROUND(E97*N97,2)</f>
        <v>0.02</v>
      </c>
      <c r="P97" s="236">
        <v>0</v>
      </c>
      <c r="Q97" s="236">
        <f>ROUND(E97*P97,2)</f>
        <v>0</v>
      </c>
      <c r="R97" s="238" t="s">
        <v>182</v>
      </c>
      <c r="S97" s="238" t="s">
        <v>118</v>
      </c>
      <c r="T97" s="239" t="s">
        <v>118</v>
      </c>
      <c r="U97" s="222">
        <v>0.32</v>
      </c>
      <c r="V97" s="222">
        <f>ROUND(E97*U97,2)</f>
        <v>12.8</v>
      </c>
      <c r="W97" s="222"/>
      <c r="X97" s="222" t="s">
        <v>132</v>
      </c>
      <c r="Y97" s="222" t="s">
        <v>272</v>
      </c>
      <c r="Z97" s="212"/>
      <c r="AA97" s="212"/>
      <c r="AB97" s="212"/>
      <c r="AC97" s="212"/>
      <c r="AD97" s="212"/>
      <c r="AE97" s="212"/>
      <c r="AF97" s="212"/>
      <c r="AG97" s="212" t="s">
        <v>133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19"/>
      <c r="B98" s="220"/>
      <c r="C98" s="253" t="s">
        <v>273</v>
      </c>
      <c r="D98" s="241"/>
      <c r="E98" s="241"/>
      <c r="F98" s="241"/>
      <c r="G98" s="241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123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33">
        <v>49</v>
      </c>
      <c r="B99" s="234" t="s">
        <v>276</v>
      </c>
      <c r="C99" s="252" t="s">
        <v>277</v>
      </c>
      <c r="D99" s="235" t="s">
        <v>181</v>
      </c>
      <c r="E99" s="236">
        <v>100</v>
      </c>
      <c r="F99" s="237">
        <v>345</v>
      </c>
      <c r="G99" s="238">
        <f>ROUND(E99*F99,2)</f>
        <v>34500</v>
      </c>
      <c r="H99" s="237">
        <v>92.55</v>
      </c>
      <c r="I99" s="238">
        <f>ROUND(E99*H99,2)</f>
        <v>9255</v>
      </c>
      <c r="J99" s="237">
        <v>252.45</v>
      </c>
      <c r="K99" s="238">
        <f>ROUND(E99*J99,2)</f>
        <v>25245</v>
      </c>
      <c r="L99" s="238">
        <v>21</v>
      </c>
      <c r="M99" s="238">
        <f>G99*(1+L99/100)</f>
        <v>41745</v>
      </c>
      <c r="N99" s="236">
        <v>4.6999999999999999E-4</v>
      </c>
      <c r="O99" s="236">
        <f>ROUND(E99*N99,2)</f>
        <v>0.05</v>
      </c>
      <c r="P99" s="236">
        <v>0</v>
      </c>
      <c r="Q99" s="236">
        <f>ROUND(E99*P99,2)</f>
        <v>0</v>
      </c>
      <c r="R99" s="238" t="s">
        <v>182</v>
      </c>
      <c r="S99" s="238" t="s">
        <v>118</v>
      </c>
      <c r="T99" s="239" t="s">
        <v>118</v>
      </c>
      <c r="U99" s="222">
        <v>0.35899999999999999</v>
      </c>
      <c r="V99" s="222">
        <f>ROUND(E99*U99,2)</f>
        <v>35.9</v>
      </c>
      <c r="W99" s="222"/>
      <c r="X99" s="222" t="s">
        <v>132</v>
      </c>
      <c r="Y99" s="222" t="s">
        <v>272</v>
      </c>
      <c r="Z99" s="212"/>
      <c r="AA99" s="212"/>
      <c r="AB99" s="212"/>
      <c r="AC99" s="212"/>
      <c r="AD99" s="212"/>
      <c r="AE99" s="212"/>
      <c r="AF99" s="212"/>
      <c r="AG99" s="212" t="s">
        <v>133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5">
      <c r="A100" s="219"/>
      <c r="B100" s="220"/>
      <c r="C100" s="253" t="s">
        <v>273</v>
      </c>
      <c r="D100" s="241"/>
      <c r="E100" s="241"/>
      <c r="F100" s="241"/>
      <c r="G100" s="241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123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33">
        <v>50</v>
      </c>
      <c r="B101" s="234" t="s">
        <v>278</v>
      </c>
      <c r="C101" s="252" t="s">
        <v>279</v>
      </c>
      <c r="D101" s="235" t="s">
        <v>181</v>
      </c>
      <c r="E101" s="236">
        <v>16</v>
      </c>
      <c r="F101" s="237">
        <v>443.5</v>
      </c>
      <c r="G101" s="238">
        <f>ROUND(E101*F101,2)</f>
        <v>7096</v>
      </c>
      <c r="H101" s="237">
        <v>125.79</v>
      </c>
      <c r="I101" s="238">
        <f>ROUND(E101*H101,2)</f>
        <v>2012.64</v>
      </c>
      <c r="J101" s="237">
        <v>317.70999999999998</v>
      </c>
      <c r="K101" s="238">
        <f>ROUND(E101*J101,2)</f>
        <v>5083.3599999999997</v>
      </c>
      <c r="L101" s="238">
        <v>21</v>
      </c>
      <c r="M101" s="238">
        <f>G101*(1+L101/100)</f>
        <v>8586.16</v>
      </c>
      <c r="N101" s="236">
        <v>6.9999999999999999E-4</v>
      </c>
      <c r="O101" s="236">
        <f>ROUND(E101*N101,2)</f>
        <v>0.01</v>
      </c>
      <c r="P101" s="236">
        <v>0</v>
      </c>
      <c r="Q101" s="236">
        <f>ROUND(E101*P101,2)</f>
        <v>0</v>
      </c>
      <c r="R101" s="238" t="s">
        <v>182</v>
      </c>
      <c r="S101" s="238" t="s">
        <v>118</v>
      </c>
      <c r="T101" s="239" t="s">
        <v>118</v>
      </c>
      <c r="U101" s="222">
        <v>0.45200000000000001</v>
      </c>
      <c r="V101" s="222">
        <f>ROUND(E101*U101,2)</f>
        <v>7.23</v>
      </c>
      <c r="W101" s="222"/>
      <c r="X101" s="222" t="s">
        <v>132</v>
      </c>
      <c r="Y101" s="222" t="s">
        <v>272</v>
      </c>
      <c r="Z101" s="212"/>
      <c r="AA101" s="212"/>
      <c r="AB101" s="212"/>
      <c r="AC101" s="212"/>
      <c r="AD101" s="212"/>
      <c r="AE101" s="212"/>
      <c r="AF101" s="212"/>
      <c r="AG101" s="212" t="s">
        <v>133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5">
      <c r="A102" s="219"/>
      <c r="B102" s="220"/>
      <c r="C102" s="253" t="s">
        <v>273</v>
      </c>
      <c r="D102" s="241"/>
      <c r="E102" s="241"/>
      <c r="F102" s="241"/>
      <c r="G102" s="241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123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33">
        <v>51</v>
      </c>
      <c r="B103" s="234" t="s">
        <v>280</v>
      </c>
      <c r="C103" s="252" t="s">
        <v>281</v>
      </c>
      <c r="D103" s="235" t="s">
        <v>181</v>
      </c>
      <c r="E103" s="236">
        <v>20</v>
      </c>
      <c r="F103" s="237">
        <v>1090</v>
      </c>
      <c r="G103" s="238">
        <f>ROUND(E103*F103,2)</f>
        <v>21800</v>
      </c>
      <c r="H103" s="237">
        <v>266.05</v>
      </c>
      <c r="I103" s="238">
        <f>ROUND(E103*H103,2)</f>
        <v>5321</v>
      </c>
      <c r="J103" s="237">
        <v>823.95</v>
      </c>
      <c r="K103" s="238">
        <f>ROUND(E103*J103,2)</f>
        <v>16479</v>
      </c>
      <c r="L103" s="238">
        <v>21</v>
      </c>
      <c r="M103" s="238">
        <f>G103*(1+L103/100)</f>
        <v>26378</v>
      </c>
      <c r="N103" s="236">
        <v>1.5200000000000001E-3</v>
      </c>
      <c r="O103" s="236">
        <f>ROUND(E103*N103,2)</f>
        <v>0.03</v>
      </c>
      <c r="P103" s="236">
        <v>0</v>
      </c>
      <c r="Q103" s="236">
        <f>ROUND(E103*P103,2)</f>
        <v>0</v>
      </c>
      <c r="R103" s="238" t="s">
        <v>182</v>
      </c>
      <c r="S103" s="238" t="s">
        <v>118</v>
      </c>
      <c r="T103" s="239" t="s">
        <v>118</v>
      </c>
      <c r="U103" s="222">
        <v>1.173</v>
      </c>
      <c r="V103" s="222">
        <f>ROUND(E103*U103,2)</f>
        <v>23.46</v>
      </c>
      <c r="W103" s="222"/>
      <c r="X103" s="222" t="s">
        <v>132</v>
      </c>
      <c r="Y103" s="222" t="s">
        <v>272</v>
      </c>
      <c r="Z103" s="212"/>
      <c r="AA103" s="212"/>
      <c r="AB103" s="212"/>
      <c r="AC103" s="212"/>
      <c r="AD103" s="212"/>
      <c r="AE103" s="212"/>
      <c r="AF103" s="212"/>
      <c r="AG103" s="212" t="s">
        <v>133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5">
      <c r="A104" s="219"/>
      <c r="B104" s="220"/>
      <c r="C104" s="253" t="s">
        <v>273</v>
      </c>
      <c r="D104" s="241"/>
      <c r="E104" s="241"/>
      <c r="F104" s="241"/>
      <c r="G104" s="241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123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33">
        <v>52</v>
      </c>
      <c r="B105" s="234" t="s">
        <v>282</v>
      </c>
      <c r="C105" s="252" t="s">
        <v>283</v>
      </c>
      <c r="D105" s="235" t="s">
        <v>181</v>
      </c>
      <c r="E105" s="236">
        <v>125</v>
      </c>
      <c r="F105" s="237">
        <v>794</v>
      </c>
      <c r="G105" s="238">
        <f>ROUND(E105*F105,2)</f>
        <v>99250</v>
      </c>
      <c r="H105" s="237">
        <v>219.58</v>
      </c>
      <c r="I105" s="238">
        <f>ROUND(E105*H105,2)</f>
        <v>27447.5</v>
      </c>
      <c r="J105" s="237">
        <v>574.41999999999996</v>
      </c>
      <c r="K105" s="238">
        <f>ROUND(E105*J105,2)</f>
        <v>71802.5</v>
      </c>
      <c r="L105" s="238">
        <v>21</v>
      </c>
      <c r="M105" s="238">
        <f>G105*(1+L105/100)</f>
        <v>120092.5</v>
      </c>
      <c r="N105" s="236">
        <v>8.7000000000000001E-4</v>
      </c>
      <c r="O105" s="236">
        <f>ROUND(E105*N105,2)</f>
        <v>0.11</v>
      </c>
      <c r="P105" s="236">
        <v>0</v>
      </c>
      <c r="Q105" s="236">
        <f>ROUND(E105*P105,2)</f>
        <v>0</v>
      </c>
      <c r="R105" s="238" t="s">
        <v>182</v>
      </c>
      <c r="S105" s="238" t="s">
        <v>118</v>
      </c>
      <c r="T105" s="239" t="s">
        <v>118</v>
      </c>
      <c r="U105" s="222">
        <v>0.81899999999999995</v>
      </c>
      <c r="V105" s="222">
        <f>ROUND(E105*U105,2)</f>
        <v>102.38</v>
      </c>
      <c r="W105" s="222"/>
      <c r="X105" s="222" t="s">
        <v>132</v>
      </c>
      <c r="Y105" s="222" t="s">
        <v>272</v>
      </c>
      <c r="Z105" s="212"/>
      <c r="AA105" s="212"/>
      <c r="AB105" s="212"/>
      <c r="AC105" s="212"/>
      <c r="AD105" s="212"/>
      <c r="AE105" s="212"/>
      <c r="AF105" s="212"/>
      <c r="AG105" s="212" t="s">
        <v>133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5">
      <c r="A106" s="219"/>
      <c r="B106" s="220"/>
      <c r="C106" s="253" t="s">
        <v>273</v>
      </c>
      <c r="D106" s="241"/>
      <c r="E106" s="241"/>
      <c r="F106" s="241"/>
      <c r="G106" s="241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123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5">
      <c r="A107" s="219"/>
      <c r="B107" s="220"/>
      <c r="C107" s="256" t="s">
        <v>284</v>
      </c>
      <c r="D107" s="249"/>
      <c r="E107" s="249"/>
      <c r="F107" s="249"/>
      <c r="G107" s="249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177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5">
      <c r="A108" s="219"/>
      <c r="B108" s="220"/>
      <c r="C108" s="256" t="s">
        <v>285</v>
      </c>
      <c r="D108" s="249"/>
      <c r="E108" s="249"/>
      <c r="F108" s="249"/>
      <c r="G108" s="249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177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33">
        <v>53</v>
      </c>
      <c r="B109" s="234" t="s">
        <v>286</v>
      </c>
      <c r="C109" s="252" t="s">
        <v>287</v>
      </c>
      <c r="D109" s="235" t="s">
        <v>181</v>
      </c>
      <c r="E109" s="236">
        <v>155</v>
      </c>
      <c r="F109" s="237">
        <v>859</v>
      </c>
      <c r="G109" s="238">
        <f>ROUND(E109*F109,2)</f>
        <v>133145</v>
      </c>
      <c r="H109" s="237">
        <v>300.14</v>
      </c>
      <c r="I109" s="238">
        <f>ROUND(E109*H109,2)</f>
        <v>46521.7</v>
      </c>
      <c r="J109" s="237">
        <v>558.86</v>
      </c>
      <c r="K109" s="238">
        <f>ROUND(E109*J109,2)</f>
        <v>86623.3</v>
      </c>
      <c r="L109" s="238">
        <v>21</v>
      </c>
      <c r="M109" s="238">
        <f>G109*(1+L109/100)</f>
        <v>161105.44999999998</v>
      </c>
      <c r="N109" s="236">
        <v>1.4E-3</v>
      </c>
      <c r="O109" s="236">
        <f>ROUND(E109*N109,2)</f>
        <v>0.22</v>
      </c>
      <c r="P109" s="236">
        <v>0</v>
      </c>
      <c r="Q109" s="236">
        <f>ROUND(E109*P109,2)</f>
        <v>0</v>
      </c>
      <c r="R109" s="238" t="s">
        <v>182</v>
      </c>
      <c r="S109" s="238" t="s">
        <v>118</v>
      </c>
      <c r="T109" s="239" t="s">
        <v>118</v>
      </c>
      <c r="U109" s="222">
        <v>0.79700000000000004</v>
      </c>
      <c r="V109" s="222">
        <f>ROUND(E109*U109,2)</f>
        <v>123.54</v>
      </c>
      <c r="W109" s="222"/>
      <c r="X109" s="222" t="s">
        <v>132</v>
      </c>
      <c r="Y109" s="222" t="s">
        <v>272</v>
      </c>
      <c r="Z109" s="212"/>
      <c r="AA109" s="212"/>
      <c r="AB109" s="212"/>
      <c r="AC109" s="212"/>
      <c r="AD109" s="212"/>
      <c r="AE109" s="212"/>
      <c r="AF109" s="212"/>
      <c r="AG109" s="212" t="s">
        <v>133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5">
      <c r="A110" s="219"/>
      <c r="B110" s="220"/>
      <c r="C110" s="253" t="s">
        <v>273</v>
      </c>
      <c r="D110" s="241"/>
      <c r="E110" s="241"/>
      <c r="F110" s="241"/>
      <c r="G110" s="241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5">
      <c r="A111" s="219"/>
      <c r="B111" s="220"/>
      <c r="C111" s="256" t="s">
        <v>284</v>
      </c>
      <c r="D111" s="249"/>
      <c r="E111" s="249"/>
      <c r="F111" s="249"/>
      <c r="G111" s="249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177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5">
      <c r="A112" s="219"/>
      <c r="B112" s="220"/>
      <c r="C112" s="256" t="s">
        <v>285</v>
      </c>
      <c r="D112" s="249"/>
      <c r="E112" s="249"/>
      <c r="F112" s="249"/>
      <c r="G112" s="249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177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33">
        <v>54</v>
      </c>
      <c r="B113" s="234" t="s">
        <v>288</v>
      </c>
      <c r="C113" s="252" t="s">
        <v>289</v>
      </c>
      <c r="D113" s="235" t="s">
        <v>181</v>
      </c>
      <c r="E113" s="236">
        <v>22</v>
      </c>
      <c r="F113" s="237">
        <v>1171</v>
      </c>
      <c r="G113" s="238">
        <f>ROUND(E113*F113,2)</f>
        <v>25762</v>
      </c>
      <c r="H113" s="237">
        <v>652.86</v>
      </c>
      <c r="I113" s="238">
        <f>ROUND(E113*H113,2)</f>
        <v>14362.92</v>
      </c>
      <c r="J113" s="237">
        <v>518.14</v>
      </c>
      <c r="K113" s="238">
        <f>ROUND(E113*J113,2)</f>
        <v>11399.08</v>
      </c>
      <c r="L113" s="238">
        <v>21</v>
      </c>
      <c r="M113" s="238">
        <f>G113*(1+L113/100)</f>
        <v>31172.02</v>
      </c>
      <c r="N113" s="236">
        <v>1.73E-3</v>
      </c>
      <c r="O113" s="236">
        <f>ROUND(E113*N113,2)</f>
        <v>0.04</v>
      </c>
      <c r="P113" s="236">
        <v>0</v>
      </c>
      <c r="Q113" s="236">
        <f>ROUND(E113*P113,2)</f>
        <v>0</v>
      </c>
      <c r="R113" s="238" t="s">
        <v>182</v>
      </c>
      <c r="S113" s="238" t="s">
        <v>118</v>
      </c>
      <c r="T113" s="239" t="s">
        <v>118</v>
      </c>
      <c r="U113" s="222">
        <v>0.73899999999999999</v>
      </c>
      <c r="V113" s="222">
        <f>ROUND(E113*U113,2)</f>
        <v>16.260000000000002</v>
      </c>
      <c r="W113" s="222"/>
      <c r="X113" s="222" t="s">
        <v>132</v>
      </c>
      <c r="Y113" s="222" t="s">
        <v>272</v>
      </c>
      <c r="Z113" s="212"/>
      <c r="AA113" s="212"/>
      <c r="AB113" s="212"/>
      <c r="AC113" s="212"/>
      <c r="AD113" s="212"/>
      <c r="AE113" s="212"/>
      <c r="AF113" s="212"/>
      <c r="AG113" s="212" t="s">
        <v>133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5">
      <c r="A114" s="219"/>
      <c r="B114" s="220"/>
      <c r="C114" s="253" t="s">
        <v>273</v>
      </c>
      <c r="D114" s="241"/>
      <c r="E114" s="241"/>
      <c r="F114" s="241"/>
      <c r="G114" s="241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123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5">
      <c r="A115" s="219"/>
      <c r="B115" s="220"/>
      <c r="C115" s="256" t="s">
        <v>284</v>
      </c>
      <c r="D115" s="249"/>
      <c r="E115" s="249"/>
      <c r="F115" s="249"/>
      <c r="G115" s="249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177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5">
      <c r="A116" s="219"/>
      <c r="B116" s="220"/>
      <c r="C116" s="256" t="s">
        <v>285</v>
      </c>
      <c r="D116" s="249"/>
      <c r="E116" s="249"/>
      <c r="F116" s="249"/>
      <c r="G116" s="249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177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33">
        <v>55</v>
      </c>
      <c r="B117" s="234" t="s">
        <v>290</v>
      </c>
      <c r="C117" s="252" t="s">
        <v>291</v>
      </c>
      <c r="D117" s="235" t="s">
        <v>181</v>
      </c>
      <c r="E117" s="236">
        <v>15</v>
      </c>
      <c r="F117" s="237">
        <v>300.5</v>
      </c>
      <c r="G117" s="238">
        <f>ROUND(E117*F117,2)</f>
        <v>4507.5</v>
      </c>
      <c r="H117" s="237">
        <v>112.65</v>
      </c>
      <c r="I117" s="238">
        <f>ROUND(E117*H117,2)</f>
        <v>1689.75</v>
      </c>
      <c r="J117" s="237">
        <v>187.85</v>
      </c>
      <c r="K117" s="238">
        <f>ROUND(E117*J117,2)</f>
        <v>2817.75</v>
      </c>
      <c r="L117" s="238">
        <v>21</v>
      </c>
      <c r="M117" s="238">
        <f>G117*(1+L117/100)</f>
        <v>5454.0749999999998</v>
      </c>
      <c r="N117" s="236">
        <v>5.2999999999999998E-4</v>
      </c>
      <c r="O117" s="236">
        <f>ROUND(E117*N117,2)</f>
        <v>0.01</v>
      </c>
      <c r="P117" s="236">
        <v>0</v>
      </c>
      <c r="Q117" s="236">
        <f>ROUND(E117*P117,2)</f>
        <v>0</v>
      </c>
      <c r="R117" s="238" t="s">
        <v>182</v>
      </c>
      <c r="S117" s="238" t="s">
        <v>118</v>
      </c>
      <c r="T117" s="239" t="s">
        <v>118</v>
      </c>
      <c r="U117" s="222">
        <v>0.26750000000000002</v>
      </c>
      <c r="V117" s="222">
        <f>ROUND(E117*U117,2)</f>
        <v>4.01</v>
      </c>
      <c r="W117" s="222"/>
      <c r="X117" s="222" t="s">
        <v>132</v>
      </c>
      <c r="Y117" s="222" t="s">
        <v>272</v>
      </c>
      <c r="Z117" s="212"/>
      <c r="AA117" s="212"/>
      <c r="AB117" s="212"/>
      <c r="AC117" s="212"/>
      <c r="AD117" s="212"/>
      <c r="AE117" s="212"/>
      <c r="AF117" s="212"/>
      <c r="AG117" s="212" t="s">
        <v>133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5">
      <c r="A118" s="219"/>
      <c r="B118" s="220"/>
      <c r="C118" s="253" t="s">
        <v>273</v>
      </c>
      <c r="D118" s="241"/>
      <c r="E118" s="241"/>
      <c r="F118" s="241"/>
      <c r="G118" s="241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123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33">
        <v>56</v>
      </c>
      <c r="B119" s="234" t="s">
        <v>292</v>
      </c>
      <c r="C119" s="252" t="s">
        <v>293</v>
      </c>
      <c r="D119" s="235" t="s">
        <v>181</v>
      </c>
      <c r="E119" s="236">
        <v>12</v>
      </c>
      <c r="F119" s="237">
        <v>849</v>
      </c>
      <c r="G119" s="238">
        <f>ROUND(E119*F119,2)</f>
        <v>10188</v>
      </c>
      <c r="H119" s="237">
        <v>287.22000000000003</v>
      </c>
      <c r="I119" s="238">
        <f>ROUND(E119*H119,2)</f>
        <v>3446.64</v>
      </c>
      <c r="J119" s="237">
        <v>561.78</v>
      </c>
      <c r="K119" s="238">
        <f>ROUND(E119*J119,2)</f>
        <v>6741.36</v>
      </c>
      <c r="L119" s="238">
        <v>21</v>
      </c>
      <c r="M119" s="238">
        <f>G119*(1+L119/100)</f>
        <v>12327.48</v>
      </c>
      <c r="N119" s="236">
        <v>1.4400000000000001E-3</v>
      </c>
      <c r="O119" s="236">
        <f>ROUND(E119*N119,2)</f>
        <v>0.02</v>
      </c>
      <c r="P119" s="236">
        <v>0</v>
      </c>
      <c r="Q119" s="236">
        <f>ROUND(E119*P119,2)</f>
        <v>0</v>
      </c>
      <c r="R119" s="238" t="s">
        <v>182</v>
      </c>
      <c r="S119" s="238" t="s">
        <v>118</v>
      </c>
      <c r="T119" s="239" t="s">
        <v>118</v>
      </c>
      <c r="U119" s="222">
        <v>0.8</v>
      </c>
      <c r="V119" s="222">
        <f>ROUND(E119*U119,2)</f>
        <v>9.6</v>
      </c>
      <c r="W119" s="222"/>
      <c r="X119" s="222" t="s">
        <v>132</v>
      </c>
      <c r="Y119" s="222" t="s">
        <v>272</v>
      </c>
      <c r="Z119" s="212"/>
      <c r="AA119" s="212"/>
      <c r="AB119" s="212"/>
      <c r="AC119" s="212"/>
      <c r="AD119" s="212"/>
      <c r="AE119" s="212"/>
      <c r="AF119" s="212"/>
      <c r="AG119" s="212" t="s">
        <v>133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5">
      <c r="A120" s="219"/>
      <c r="B120" s="220"/>
      <c r="C120" s="253" t="s">
        <v>273</v>
      </c>
      <c r="D120" s="241"/>
      <c r="E120" s="241"/>
      <c r="F120" s="241"/>
      <c r="G120" s="241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123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33">
        <v>57</v>
      </c>
      <c r="B121" s="234" t="s">
        <v>294</v>
      </c>
      <c r="C121" s="252" t="s">
        <v>295</v>
      </c>
      <c r="D121" s="235" t="s">
        <v>181</v>
      </c>
      <c r="E121" s="236">
        <v>17</v>
      </c>
      <c r="F121" s="237">
        <v>1311</v>
      </c>
      <c r="G121" s="238">
        <f>ROUND(E121*F121,2)</f>
        <v>22287</v>
      </c>
      <c r="H121" s="237">
        <v>749.22</v>
      </c>
      <c r="I121" s="238">
        <f>ROUND(E121*H121,2)</f>
        <v>12736.74</v>
      </c>
      <c r="J121" s="237">
        <v>561.78</v>
      </c>
      <c r="K121" s="238">
        <f>ROUND(E121*J121,2)</f>
        <v>9550.26</v>
      </c>
      <c r="L121" s="238">
        <v>21</v>
      </c>
      <c r="M121" s="238">
        <f>G121*(1+L121/100)</f>
        <v>26967.27</v>
      </c>
      <c r="N121" s="236">
        <v>1.8799999999999999E-3</v>
      </c>
      <c r="O121" s="236">
        <f>ROUND(E121*N121,2)</f>
        <v>0.03</v>
      </c>
      <c r="P121" s="236">
        <v>0</v>
      </c>
      <c r="Q121" s="236">
        <f>ROUND(E121*P121,2)</f>
        <v>0</v>
      </c>
      <c r="R121" s="238" t="s">
        <v>182</v>
      </c>
      <c r="S121" s="238" t="s">
        <v>118</v>
      </c>
      <c r="T121" s="239" t="s">
        <v>118</v>
      </c>
      <c r="U121" s="222">
        <v>0.8</v>
      </c>
      <c r="V121" s="222">
        <f>ROUND(E121*U121,2)</f>
        <v>13.6</v>
      </c>
      <c r="W121" s="222"/>
      <c r="X121" s="222" t="s">
        <v>132</v>
      </c>
      <c r="Y121" s="222" t="s">
        <v>272</v>
      </c>
      <c r="Z121" s="212"/>
      <c r="AA121" s="212"/>
      <c r="AB121" s="212"/>
      <c r="AC121" s="212"/>
      <c r="AD121" s="212"/>
      <c r="AE121" s="212"/>
      <c r="AF121" s="212"/>
      <c r="AG121" s="212" t="s">
        <v>133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5">
      <c r="A122" s="219"/>
      <c r="B122" s="220"/>
      <c r="C122" s="253" t="s">
        <v>273</v>
      </c>
      <c r="D122" s="241"/>
      <c r="E122" s="241"/>
      <c r="F122" s="241"/>
      <c r="G122" s="241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123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33">
        <v>58</v>
      </c>
      <c r="B123" s="234" t="s">
        <v>296</v>
      </c>
      <c r="C123" s="252" t="s">
        <v>297</v>
      </c>
      <c r="D123" s="235" t="s">
        <v>181</v>
      </c>
      <c r="E123" s="236">
        <v>13</v>
      </c>
      <c r="F123" s="237">
        <v>1317</v>
      </c>
      <c r="G123" s="238">
        <f>ROUND(E123*F123,2)</f>
        <v>17121</v>
      </c>
      <c r="H123" s="237">
        <v>930.78</v>
      </c>
      <c r="I123" s="238">
        <f>ROUND(E123*H123,2)</f>
        <v>12100.14</v>
      </c>
      <c r="J123" s="237">
        <v>386.22</v>
      </c>
      <c r="K123" s="238">
        <f>ROUND(E123*J123,2)</f>
        <v>5020.8599999999997</v>
      </c>
      <c r="L123" s="238">
        <v>21</v>
      </c>
      <c r="M123" s="238">
        <f>G123*(1+L123/100)</f>
        <v>20716.41</v>
      </c>
      <c r="N123" s="236">
        <v>2.7699999999999999E-3</v>
      </c>
      <c r="O123" s="236">
        <f>ROUND(E123*N123,2)</f>
        <v>0.04</v>
      </c>
      <c r="P123" s="236">
        <v>0</v>
      </c>
      <c r="Q123" s="236">
        <f>ROUND(E123*P123,2)</f>
        <v>0</v>
      </c>
      <c r="R123" s="238" t="s">
        <v>182</v>
      </c>
      <c r="S123" s="238" t="s">
        <v>118</v>
      </c>
      <c r="T123" s="239" t="s">
        <v>118</v>
      </c>
      <c r="U123" s="222">
        <v>0.55000000000000004</v>
      </c>
      <c r="V123" s="222">
        <f>ROUND(E123*U123,2)</f>
        <v>7.15</v>
      </c>
      <c r="W123" s="222"/>
      <c r="X123" s="222" t="s">
        <v>132</v>
      </c>
      <c r="Y123" s="222" t="s">
        <v>298</v>
      </c>
      <c r="Z123" s="212"/>
      <c r="AA123" s="212"/>
      <c r="AB123" s="212"/>
      <c r="AC123" s="212"/>
      <c r="AD123" s="212"/>
      <c r="AE123" s="212"/>
      <c r="AF123" s="212"/>
      <c r="AG123" s="212" t="s">
        <v>133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5">
      <c r="A124" s="219"/>
      <c r="B124" s="220"/>
      <c r="C124" s="253" t="s">
        <v>273</v>
      </c>
      <c r="D124" s="241"/>
      <c r="E124" s="241"/>
      <c r="F124" s="241"/>
      <c r="G124" s="241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123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33">
        <v>59</v>
      </c>
      <c r="B125" s="234" t="s">
        <v>299</v>
      </c>
      <c r="C125" s="252" t="s">
        <v>300</v>
      </c>
      <c r="D125" s="235" t="s">
        <v>181</v>
      </c>
      <c r="E125" s="236">
        <v>7</v>
      </c>
      <c r="F125" s="237">
        <v>855</v>
      </c>
      <c r="G125" s="238">
        <f>ROUND(E125*F125,2)</f>
        <v>5985</v>
      </c>
      <c r="H125" s="237">
        <v>293.22000000000003</v>
      </c>
      <c r="I125" s="238">
        <f>ROUND(E125*H125,2)</f>
        <v>2052.54</v>
      </c>
      <c r="J125" s="237">
        <v>561.78</v>
      </c>
      <c r="K125" s="238">
        <f>ROUND(E125*J125,2)</f>
        <v>3932.46</v>
      </c>
      <c r="L125" s="238">
        <v>21</v>
      </c>
      <c r="M125" s="238">
        <f>G125*(1+L125/100)</f>
        <v>7241.8499999999995</v>
      </c>
      <c r="N125" s="236">
        <v>2.0999999999999999E-3</v>
      </c>
      <c r="O125" s="236">
        <f>ROUND(E125*N125,2)</f>
        <v>0.01</v>
      </c>
      <c r="P125" s="236">
        <v>0</v>
      </c>
      <c r="Q125" s="236">
        <f>ROUND(E125*P125,2)</f>
        <v>0</v>
      </c>
      <c r="R125" s="238" t="s">
        <v>182</v>
      </c>
      <c r="S125" s="238" t="s">
        <v>118</v>
      </c>
      <c r="T125" s="239" t="s">
        <v>118</v>
      </c>
      <c r="U125" s="222">
        <v>0.8</v>
      </c>
      <c r="V125" s="222">
        <f>ROUND(E125*U125,2)</f>
        <v>5.6</v>
      </c>
      <c r="W125" s="222"/>
      <c r="X125" s="222" t="s">
        <v>132</v>
      </c>
      <c r="Y125" s="222" t="s">
        <v>272</v>
      </c>
      <c r="Z125" s="212"/>
      <c r="AA125" s="212"/>
      <c r="AB125" s="212"/>
      <c r="AC125" s="212"/>
      <c r="AD125" s="212"/>
      <c r="AE125" s="212"/>
      <c r="AF125" s="212"/>
      <c r="AG125" s="212" t="s">
        <v>133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5">
      <c r="A126" s="219"/>
      <c r="B126" s="220"/>
      <c r="C126" s="253" t="s">
        <v>273</v>
      </c>
      <c r="D126" s="241"/>
      <c r="E126" s="241"/>
      <c r="F126" s="241"/>
      <c r="G126" s="241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123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33">
        <v>60</v>
      </c>
      <c r="B127" s="234" t="s">
        <v>301</v>
      </c>
      <c r="C127" s="252" t="s">
        <v>302</v>
      </c>
      <c r="D127" s="235" t="s">
        <v>181</v>
      </c>
      <c r="E127" s="236">
        <v>4</v>
      </c>
      <c r="F127" s="237">
        <v>966</v>
      </c>
      <c r="G127" s="238">
        <f>ROUND(E127*F127,2)</f>
        <v>3864</v>
      </c>
      <c r="H127" s="237">
        <v>404.22</v>
      </c>
      <c r="I127" s="238">
        <f>ROUND(E127*H127,2)</f>
        <v>1616.88</v>
      </c>
      <c r="J127" s="237">
        <v>561.78</v>
      </c>
      <c r="K127" s="238">
        <f>ROUND(E127*J127,2)</f>
        <v>2247.12</v>
      </c>
      <c r="L127" s="238">
        <v>21</v>
      </c>
      <c r="M127" s="238">
        <f>G127*(1+L127/100)</f>
        <v>4675.4399999999996</v>
      </c>
      <c r="N127" s="236">
        <v>2.5200000000000001E-3</v>
      </c>
      <c r="O127" s="236">
        <f>ROUND(E127*N127,2)</f>
        <v>0.01</v>
      </c>
      <c r="P127" s="236">
        <v>0</v>
      </c>
      <c r="Q127" s="236">
        <f>ROUND(E127*P127,2)</f>
        <v>0</v>
      </c>
      <c r="R127" s="238" t="s">
        <v>182</v>
      </c>
      <c r="S127" s="238" t="s">
        <v>118</v>
      </c>
      <c r="T127" s="239" t="s">
        <v>118</v>
      </c>
      <c r="U127" s="222">
        <v>0.8</v>
      </c>
      <c r="V127" s="222">
        <f>ROUND(E127*U127,2)</f>
        <v>3.2</v>
      </c>
      <c r="W127" s="222"/>
      <c r="X127" s="222" t="s">
        <v>132</v>
      </c>
      <c r="Y127" s="222" t="s">
        <v>272</v>
      </c>
      <c r="Z127" s="212"/>
      <c r="AA127" s="212"/>
      <c r="AB127" s="212"/>
      <c r="AC127" s="212"/>
      <c r="AD127" s="212"/>
      <c r="AE127" s="212"/>
      <c r="AF127" s="212"/>
      <c r="AG127" s="212" t="s">
        <v>133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5">
      <c r="A128" s="219"/>
      <c r="B128" s="220"/>
      <c r="C128" s="253" t="s">
        <v>273</v>
      </c>
      <c r="D128" s="241"/>
      <c r="E128" s="241"/>
      <c r="F128" s="241"/>
      <c r="G128" s="241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123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33">
        <v>61</v>
      </c>
      <c r="B129" s="234" t="s">
        <v>303</v>
      </c>
      <c r="C129" s="252" t="s">
        <v>304</v>
      </c>
      <c r="D129" s="235" t="s">
        <v>181</v>
      </c>
      <c r="E129" s="236">
        <v>6</v>
      </c>
      <c r="F129" s="237">
        <v>906</v>
      </c>
      <c r="G129" s="238">
        <f>ROUND(E129*F129,2)</f>
        <v>5436</v>
      </c>
      <c r="H129" s="237">
        <v>519.78</v>
      </c>
      <c r="I129" s="238">
        <f>ROUND(E129*H129,2)</f>
        <v>3118.68</v>
      </c>
      <c r="J129" s="237">
        <v>386.22</v>
      </c>
      <c r="K129" s="238">
        <f>ROUND(E129*J129,2)</f>
        <v>2317.3200000000002</v>
      </c>
      <c r="L129" s="238">
        <v>21</v>
      </c>
      <c r="M129" s="238">
        <f>G129*(1+L129/100)</f>
        <v>6577.5599999999995</v>
      </c>
      <c r="N129" s="236">
        <v>3.5699999999999998E-3</v>
      </c>
      <c r="O129" s="236">
        <f>ROUND(E129*N129,2)</f>
        <v>0.02</v>
      </c>
      <c r="P129" s="236">
        <v>0</v>
      </c>
      <c r="Q129" s="236">
        <f>ROUND(E129*P129,2)</f>
        <v>0</v>
      </c>
      <c r="R129" s="238" t="s">
        <v>182</v>
      </c>
      <c r="S129" s="238" t="s">
        <v>118</v>
      </c>
      <c r="T129" s="239" t="s">
        <v>118</v>
      </c>
      <c r="U129" s="222">
        <v>0.55000000000000004</v>
      </c>
      <c r="V129" s="222">
        <f>ROUND(E129*U129,2)</f>
        <v>3.3</v>
      </c>
      <c r="W129" s="222"/>
      <c r="X129" s="222" t="s">
        <v>132</v>
      </c>
      <c r="Y129" s="222" t="s">
        <v>298</v>
      </c>
      <c r="Z129" s="212"/>
      <c r="AA129" s="212"/>
      <c r="AB129" s="212"/>
      <c r="AC129" s="212"/>
      <c r="AD129" s="212"/>
      <c r="AE129" s="212"/>
      <c r="AF129" s="212"/>
      <c r="AG129" s="212" t="s">
        <v>133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5">
      <c r="A130" s="219"/>
      <c r="B130" s="220"/>
      <c r="C130" s="253" t="s">
        <v>273</v>
      </c>
      <c r="D130" s="241"/>
      <c r="E130" s="241"/>
      <c r="F130" s="241"/>
      <c r="G130" s="241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123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33">
        <v>62</v>
      </c>
      <c r="B131" s="234" t="s">
        <v>305</v>
      </c>
      <c r="C131" s="252" t="s">
        <v>306</v>
      </c>
      <c r="D131" s="235" t="s">
        <v>181</v>
      </c>
      <c r="E131" s="236">
        <v>14</v>
      </c>
      <c r="F131" s="237">
        <v>162.5</v>
      </c>
      <c r="G131" s="238">
        <f>ROUND(E131*F131,2)</f>
        <v>2275</v>
      </c>
      <c r="H131" s="237">
        <v>99.3</v>
      </c>
      <c r="I131" s="238">
        <f>ROUND(E131*H131,2)</f>
        <v>1390.2</v>
      </c>
      <c r="J131" s="237">
        <v>63.2</v>
      </c>
      <c r="K131" s="238">
        <f>ROUND(E131*J131,2)</f>
        <v>884.8</v>
      </c>
      <c r="L131" s="238">
        <v>21</v>
      </c>
      <c r="M131" s="238">
        <f>G131*(1+L131/100)</f>
        <v>2752.75</v>
      </c>
      <c r="N131" s="236">
        <v>2.3000000000000001E-4</v>
      </c>
      <c r="O131" s="236">
        <f>ROUND(E131*N131,2)</f>
        <v>0</v>
      </c>
      <c r="P131" s="236">
        <v>0</v>
      </c>
      <c r="Q131" s="236">
        <f>ROUND(E131*P131,2)</f>
        <v>0</v>
      </c>
      <c r="R131" s="238" t="s">
        <v>182</v>
      </c>
      <c r="S131" s="238" t="s">
        <v>118</v>
      </c>
      <c r="T131" s="239" t="s">
        <v>118</v>
      </c>
      <c r="U131" s="222">
        <v>0.09</v>
      </c>
      <c r="V131" s="222">
        <f>ROUND(E131*U131,2)</f>
        <v>1.26</v>
      </c>
      <c r="W131" s="222"/>
      <c r="X131" s="222" t="s">
        <v>132</v>
      </c>
      <c r="Y131" s="222" t="s">
        <v>272</v>
      </c>
      <c r="Z131" s="212"/>
      <c r="AA131" s="212"/>
      <c r="AB131" s="212"/>
      <c r="AC131" s="212"/>
      <c r="AD131" s="212"/>
      <c r="AE131" s="212"/>
      <c r="AF131" s="212"/>
      <c r="AG131" s="212" t="s">
        <v>133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5">
      <c r="A132" s="219"/>
      <c r="B132" s="220"/>
      <c r="C132" s="253" t="s">
        <v>307</v>
      </c>
      <c r="D132" s="241"/>
      <c r="E132" s="241"/>
      <c r="F132" s="241"/>
      <c r="G132" s="241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5">
      <c r="A133" s="219"/>
      <c r="B133" s="220"/>
      <c r="C133" s="254" t="s">
        <v>308</v>
      </c>
      <c r="D133" s="223"/>
      <c r="E133" s="224">
        <v>14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125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33">
        <v>63</v>
      </c>
      <c r="B134" s="234" t="s">
        <v>309</v>
      </c>
      <c r="C134" s="252" t="s">
        <v>310</v>
      </c>
      <c r="D134" s="235" t="s">
        <v>181</v>
      </c>
      <c r="E134" s="236">
        <v>550</v>
      </c>
      <c r="F134" s="237">
        <v>34.6</v>
      </c>
      <c r="G134" s="238">
        <f>ROUND(E134*F134,2)</f>
        <v>19030</v>
      </c>
      <c r="H134" s="237">
        <v>0.9</v>
      </c>
      <c r="I134" s="238">
        <f>ROUND(E134*H134,2)</f>
        <v>495</v>
      </c>
      <c r="J134" s="237">
        <v>33.700000000000003</v>
      </c>
      <c r="K134" s="238">
        <f>ROUND(E134*J134,2)</f>
        <v>18535</v>
      </c>
      <c r="L134" s="238">
        <v>21</v>
      </c>
      <c r="M134" s="238">
        <f>G134*(1+L134/100)</f>
        <v>23026.3</v>
      </c>
      <c r="N134" s="236">
        <v>0</v>
      </c>
      <c r="O134" s="236">
        <f>ROUND(E134*N134,2)</f>
        <v>0</v>
      </c>
      <c r="P134" s="236">
        <v>0</v>
      </c>
      <c r="Q134" s="236">
        <f>ROUND(E134*P134,2)</f>
        <v>0</v>
      </c>
      <c r="R134" s="238" t="s">
        <v>182</v>
      </c>
      <c r="S134" s="238" t="s">
        <v>118</v>
      </c>
      <c r="T134" s="239" t="s">
        <v>118</v>
      </c>
      <c r="U134" s="222">
        <v>4.8000000000000001E-2</v>
      </c>
      <c r="V134" s="222">
        <f>ROUND(E134*U134,2)</f>
        <v>26.4</v>
      </c>
      <c r="W134" s="222"/>
      <c r="X134" s="222" t="s">
        <v>132</v>
      </c>
      <c r="Y134" s="222" t="s">
        <v>272</v>
      </c>
      <c r="Z134" s="212"/>
      <c r="AA134" s="212"/>
      <c r="AB134" s="212"/>
      <c r="AC134" s="212"/>
      <c r="AD134" s="212"/>
      <c r="AE134" s="212"/>
      <c r="AF134" s="212"/>
      <c r="AG134" s="212" t="s">
        <v>133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5">
      <c r="A135" s="219"/>
      <c r="B135" s="220"/>
      <c r="C135" s="254" t="s">
        <v>311</v>
      </c>
      <c r="D135" s="223"/>
      <c r="E135" s="224">
        <v>550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125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33">
        <v>64</v>
      </c>
      <c r="B136" s="234" t="s">
        <v>312</v>
      </c>
      <c r="C136" s="252" t="s">
        <v>313</v>
      </c>
      <c r="D136" s="235" t="s">
        <v>181</v>
      </c>
      <c r="E136" s="236">
        <v>19</v>
      </c>
      <c r="F136" s="237">
        <v>45.1</v>
      </c>
      <c r="G136" s="238">
        <f>ROUND(E136*F136,2)</f>
        <v>856.9</v>
      </c>
      <c r="H136" s="237">
        <v>3.58</v>
      </c>
      <c r="I136" s="238">
        <f>ROUND(E136*H136,2)</f>
        <v>68.02</v>
      </c>
      <c r="J136" s="237">
        <v>41.52</v>
      </c>
      <c r="K136" s="238">
        <f>ROUND(E136*J136,2)</f>
        <v>788.88</v>
      </c>
      <c r="L136" s="238">
        <v>21</v>
      </c>
      <c r="M136" s="238">
        <f>G136*(1+L136/100)</f>
        <v>1036.8489999999999</v>
      </c>
      <c r="N136" s="236">
        <v>0</v>
      </c>
      <c r="O136" s="236">
        <f>ROUND(E136*N136,2)</f>
        <v>0</v>
      </c>
      <c r="P136" s="236">
        <v>0</v>
      </c>
      <c r="Q136" s="236">
        <f>ROUND(E136*P136,2)</f>
        <v>0</v>
      </c>
      <c r="R136" s="238" t="s">
        <v>182</v>
      </c>
      <c r="S136" s="238" t="s">
        <v>118</v>
      </c>
      <c r="T136" s="239" t="s">
        <v>118</v>
      </c>
      <c r="U136" s="222">
        <v>5.8999999999999997E-2</v>
      </c>
      <c r="V136" s="222">
        <f>ROUND(E136*U136,2)</f>
        <v>1.1200000000000001</v>
      </c>
      <c r="W136" s="222"/>
      <c r="X136" s="222" t="s">
        <v>132</v>
      </c>
      <c r="Y136" s="222" t="s">
        <v>298</v>
      </c>
      <c r="Z136" s="212"/>
      <c r="AA136" s="212"/>
      <c r="AB136" s="212"/>
      <c r="AC136" s="212"/>
      <c r="AD136" s="212"/>
      <c r="AE136" s="212"/>
      <c r="AF136" s="212"/>
      <c r="AG136" s="212" t="s">
        <v>133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5">
      <c r="A137" s="219"/>
      <c r="B137" s="220"/>
      <c r="C137" s="254" t="s">
        <v>314</v>
      </c>
      <c r="D137" s="223"/>
      <c r="E137" s="224">
        <v>19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125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33">
        <v>65</v>
      </c>
      <c r="B138" s="234" t="s">
        <v>315</v>
      </c>
      <c r="C138" s="252" t="s">
        <v>316</v>
      </c>
      <c r="D138" s="235" t="s">
        <v>173</v>
      </c>
      <c r="E138" s="236">
        <v>31</v>
      </c>
      <c r="F138" s="237">
        <v>110.5</v>
      </c>
      <c r="G138" s="238">
        <f>ROUND(E138*F138,2)</f>
        <v>3425.5</v>
      </c>
      <c r="H138" s="237">
        <v>0</v>
      </c>
      <c r="I138" s="238">
        <f>ROUND(E138*H138,2)</f>
        <v>0</v>
      </c>
      <c r="J138" s="237">
        <v>110.5</v>
      </c>
      <c r="K138" s="238">
        <f>ROUND(E138*J138,2)</f>
        <v>3425.5</v>
      </c>
      <c r="L138" s="238">
        <v>21</v>
      </c>
      <c r="M138" s="238">
        <f>G138*(1+L138/100)</f>
        <v>4144.8549999999996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8" t="s">
        <v>182</v>
      </c>
      <c r="S138" s="238" t="s">
        <v>118</v>
      </c>
      <c r="T138" s="239" t="s">
        <v>118</v>
      </c>
      <c r="U138" s="222">
        <v>0.157</v>
      </c>
      <c r="V138" s="222">
        <f>ROUND(E138*U138,2)</f>
        <v>4.87</v>
      </c>
      <c r="W138" s="222"/>
      <c r="X138" s="222" t="s">
        <v>132</v>
      </c>
      <c r="Y138" s="222" t="s">
        <v>120</v>
      </c>
      <c r="Z138" s="212"/>
      <c r="AA138" s="212"/>
      <c r="AB138" s="212"/>
      <c r="AC138" s="212"/>
      <c r="AD138" s="212"/>
      <c r="AE138" s="212"/>
      <c r="AF138" s="212"/>
      <c r="AG138" s="212" t="s">
        <v>133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5">
      <c r="A139" s="219"/>
      <c r="B139" s="220"/>
      <c r="C139" s="253" t="s">
        <v>317</v>
      </c>
      <c r="D139" s="241"/>
      <c r="E139" s="241"/>
      <c r="F139" s="241"/>
      <c r="G139" s="241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33">
        <v>66</v>
      </c>
      <c r="B140" s="234" t="s">
        <v>318</v>
      </c>
      <c r="C140" s="252" t="s">
        <v>319</v>
      </c>
      <c r="D140" s="235" t="s">
        <v>173</v>
      </c>
      <c r="E140" s="236">
        <v>42</v>
      </c>
      <c r="F140" s="237">
        <v>122.5</v>
      </c>
      <c r="G140" s="238">
        <f>ROUND(E140*F140,2)</f>
        <v>5145</v>
      </c>
      <c r="H140" s="237">
        <v>0</v>
      </c>
      <c r="I140" s="238">
        <f>ROUND(E140*H140,2)</f>
        <v>0</v>
      </c>
      <c r="J140" s="237">
        <v>122.5</v>
      </c>
      <c r="K140" s="238">
        <f>ROUND(E140*J140,2)</f>
        <v>5145</v>
      </c>
      <c r="L140" s="238">
        <v>21</v>
      </c>
      <c r="M140" s="238">
        <f>G140*(1+L140/100)</f>
        <v>6225.45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8" t="s">
        <v>182</v>
      </c>
      <c r="S140" s="238" t="s">
        <v>118</v>
      </c>
      <c r="T140" s="239" t="s">
        <v>118</v>
      </c>
      <c r="U140" s="222">
        <v>0.17399999999999999</v>
      </c>
      <c r="V140" s="222">
        <f>ROUND(E140*U140,2)</f>
        <v>7.31</v>
      </c>
      <c r="W140" s="222"/>
      <c r="X140" s="222" t="s">
        <v>132</v>
      </c>
      <c r="Y140" s="222" t="s">
        <v>120</v>
      </c>
      <c r="Z140" s="212"/>
      <c r="AA140" s="212"/>
      <c r="AB140" s="212"/>
      <c r="AC140" s="212"/>
      <c r="AD140" s="212"/>
      <c r="AE140" s="212"/>
      <c r="AF140" s="212"/>
      <c r="AG140" s="212" t="s">
        <v>133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5">
      <c r="A141" s="219"/>
      <c r="B141" s="220"/>
      <c r="C141" s="253" t="s">
        <v>317</v>
      </c>
      <c r="D141" s="241"/>
      <c r="E141" s="241"/>
      <c r="F141" s="241"/>
      <c r="G141" s="241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123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33">
        <v>67</v>
      </c>
      <c r="B142" s="234" t="s">
        <v>320</v>
      </c>
      <c r="C142" s="252" t="s">
        <v>321</v>
      </c>
      <c r="D142" s="235" t="s">
        <v>173</v>
      </c>
      <c r="E142" s="236">
        <v>4</v>
      </c>
      <c r="F142" s="237">
        <v>148.5</v>
      </c>
      <c r="G142" s="238">
        <f>ROUND(E142*F142,2)</f>
        <v>594</v>
      </c>
      <c r="H142" s="237">
        <v>0</v>
      </c>
      <c r="I142" s="238">
        <f>ROUND(E142*H142,2)</f>
        <v>0</v>
      </c>
      <c r="J142" s="237">
        <v>148.5</v>
      </c>
      <c r="K142" s="238">
        <f>ROUND(E142*J142,2)</f>
        <v>594</v>
      </c>
      <c r="L142" s="238">
        <v>21</v>
      </c>
      <c r="M142" s="238">
        <f>G142*(1+L142/100)</f>
        <v>718.74</v>
      </c>
      <c r="N142" s="236">
        <v>0</v>
      </c>
      <c r="O142" s="236">
        <f>ROUND(E142*N142,2)</f>
        <v>0</v>
      </c>
      <c r="P142" s="236">
        <v>0</v>
      </c>
      <c r="Q142" s="236">
        <f>ROUND(E142*P142,2)</f>
        <v>0</v>
      </c>
      <c r="R142" s="238" t="s">
        <v>182</v>
      </c>
      <c r="S142" s="238" t="s">
        <v>118</v>
      </c>
      <c r="T142" s="239" t="s">
        <v>118</v>
      </c>
      <c r="U142" s="222">
        <v>0.21099999999999999</v>
      </c>
      <c r="V142" s="222">
        <f>ROUND(E142*U142,2)</f>
        <v>0.84</v>
      </c>
      <c r="W142" s="222"/>
      <c r="X142" s="222" t="s">
        <v>132</v>
      </c>
      <c r="Y142" s="222" t="s">
        <v>120</v>
      </c>
      <c r="Z142" s="212"/>
      <c r="AA142" s="212"/>
      <c r="AB142" s="212"/>
      <c r="AC142" s="212"/>
      <c r="AD142" s="212"/>
      <c r="AE142" s="212"/>
      <c r="AF142" s="212"/>
      <c r="AG142" s="212" t="s">
        <v>133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5">
      <c r="A143" s="219"/>
      <c r="B143" s="220"/>
      <c r="C143" s="253" t="s">
        <v>317</v>
      </c>
      <c r="D143" s="241"/>
      <c r="E143" s="241"/>
      <c r="F143" s="241"/>
      <c r="G143" s="241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123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33">
        <v>68</v>
      </c>
      <c r="B144" s="234" t="s">
        <v>322</v>
      </c>
      <c r="C144" s="252" t="s">
        <v>323</v>
      </c>
      <c r="D144" s="235" t="s">
        <v>173</v>
      </c>
      <c r="E144" s="236">
        <v>21</v>
      </c>
      <c r="F144" s="237">
        <v>182</v>
      </c>
      <c r="G144" s="238">
        <f>ROUND(E144*F144,2)</f>
        <v>3822</v>
      </c>
      <c r="H144" s="237">
        <v>0</v>
      </c>
      <c r="I144" s="238">
        <f>ROUND(E144*H144,2)</f>
        <v>0</v>
      </c>
      <c r="J144" s="237">
        <v>182</v>
      </c>
      <c r="K144" s="238">
        <f>ROUND(E144*J144,2)</f>
        <v>3822</v>
      </c>
      <c r="L144" s="238">
        <v>21</v>
      </c>
      <c r="M144" s="238">
        <f>G144*(1+L144/100)</f>
        <v>4624.62</v>
      </c>
      <c r="N144" s="236">
        <v>0</v>
      </c>
      <c r="O144" s="236">
        <f>ROUND(E144*N144,2)</f>
        <v>0</v>
      </c>
      <c r="P144" s="236">
        <v>0</v>
      </c>
      <c r="Q144" s="236">
        <f>ROUND(E144*P144,2)</f>
        <v>0</v>
      </c>
      <c r="R144" s="238" t="s">
        <v>182</v>
      </c>
      <c r="S144" s="238" t="s">
        <v>118</v>
      </c>
      <c r="T144" s="239" t="s">
        <v>118</v>
      </c>
      <c r="U144" s="222">
        <v>0.25900000000000001</v>
      </c>
      <c r="V144" s="222">
        <f>ROUND(E144*U144,2)</f>
        <v>5.44</v>
      </c>
      <c r="W144" s="222"/>
      <c r="X144" s="222" t="s">
        <v>132</v>
      </c>
      <c r="Y144" s="222" t="s">
        <v>120</v>
      </c>
      <c r="Z144" s="212"/>
      <c r="AA144" s="212"/>
      <c r="AB144" s="212"/>
      <c r="AC144" s="212"/>
      <c r="AD144" s="212"/>
      <c r="AE144" s="212"/>
      <c r="AF144" s="212"/>
      <c r="AG144" s="212" t="s">
        <v>133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5">
      <c r="A145" s="219"/>
      <c r="B145" s="220"/>
      <c r="C145" s="253" t="s">
        <v>317</v>
      </c>
      <c r="D145" s="241"/>
      <c r="E145" s="241"/>
      <c r="F145" s="241"/>
      <c r="G145" s="241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123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0.399999999999999" outlineLevel="1" x14ac:dyDescent="0.25">
      <c r="A146" s="242">
        <v>69</v>
      </c>
      <c r="B146" s="243" t="s">
        <v>324</v>
      </c>
      <c r="C146" s="255" t="s">
        <v>325</v>
      </c>
      <c r="D146" s="244" t="s">
        <v>173</v>
      </c>
      <c r="E146" s="245">
        <v>1</v>
      </c>
      <c r="F146" s="246">
        <v>2040</v>
      </c>
      <c r="G146" s="247">
        <f>ROUND(E146*F146,2)</f>
        <v>2040</v>
      </c>
      <c r="H146" s="246">
        <v>1899.55</v>
      </c>
      <c r="I146" s="247">
        <f>ROUND(E146*H146,2)</f>
        <v>1899.55</v>
      </c>
      <c r="J146" s="246">
        <v>140.44999999999999</v>
      </c>
      <c r="K146" s="247">
        <f>ROUND(E146*J146,2)</f>
        <v>140.44999999999999</v>
      </c>
      <c r="L146" s="247">
        <v>21</v>
      </c>
      <c r="M146" s="247">
        <f>G146*(1+L146/100)</f>
        <v>2468.4</v>
      </c>
      <c r="N146" s="245">
        <v>7.5000000000000002E-4</v>
      </c>
      <c r="O146" s="245">
        <f>ROUND(E146*N146,2)</f>
        <v>0</v>
      </c>
      <c r="P146" s="245">
        <v>0</v>
      </c>
      <c r="Q146" s="245">
        <f>ROUND(E146*P146,2)</f>
        <v>0</v>
      </c>
      <c r="R146" s="247" t="s">
        <v>182</v>
      </c>
      <c r="S146" s="247" t="s">
        <v>118</v>
      </c>
      <c r="T146" s="248" t="s">
        <v>118</v>
      </c>
      <c r="U146" s="222">
        <v>0.2</v>
      </c>
      <c r="V146" s="222">
        <f>ROUND(E146*U146,2)</f>
        <v>0.2</v>
      </c>
      <c r="W146" s="222"/>
      <c r="X146" s="222" t="s">
        <v>132</v>
      </c>
      <c r="Y146" s="222" t="s">
        <v>120</v>
      </c>
      <c r="Z146" s="212"/>
      <c r="AA146" s="212"/>
      <c r="AB146" s="212"/>
      <c r="AC146" s="212"/>
      <c r="AD146" s="212"/>
      <c r="AE146" s="212"/>
      <c r="AF146" s="212"/>
      <c r="AG146" s="212" t="s">
        <v>133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0.399999999999999" outlineLevel="1" x14ac:dyDescent="0.25">
      <c r="A147" s="242">
        <v>70</v>
      </c>
      <c r="B147" s="243" t="s">
        <v>326</v>
      </c>
      <c r="C147" s="255" t="s">
        <v>327</v>
      </c>
      <c r="D147" s="244" t="s">
        <v>173</v>
      </c>
      <c r="E147" s="245">
        <v>5</v>
      </c>
      <c r="F147" s="246">
        <v>1265</v>
      </c>
      <c r="G147" s="247">
        <f>ROUND(E147*F147,2)</f>
        <v>6325</v>
      </c>
      <c r="H147" s="246">
        <v>1054.33</v>
      </c>
      <c r="I147" s="247">
        <f>ROUND(E147*H147,2)</f>
        <v>5271.65</v>
      </c>
      <c r="J147" s="246">
        <v>210.67</v>
      </c>
      <c r="K147" s="247">
        <f>ROUND(E147*J147,2)</f>
        <v>1053.3499999999999</v>
      </c>
      <c r="L147" s="247">
        <v>21</v>
      </c>
      <c r="M147" s="247">
        <f>G147*(1+L147/100)</f>
        <v>7653.25</v>
      </c>
      <c r="N147" s="245">
        <v>6.3000000000000003E-4</v>
      </c>
      <c r="O147" s="245">
        <f>ROUND(E147*N147,2)</f>
        <v>0</v>
      </c>
      <c r="P147" s="245">
        <v>0</v>
      </c>
      <c r="Q147" s="245">
        <f>ROUND(E147*P147,2)</f>
        <v>0</v>
      </c>
      <c r="R147" s="247" t="s">
        <v>182</v>
      </c>
      <c r="S147" s="247" t="s">
        <v>118</v>
      </c>
      <c r="T147" s="248" t="s">
        <v>118</v>
      </c>
      <c r="U147" s="222">
        <v>0.3</v>
      </c>
      <c r="V147" s="222">
        <f>ROUND(E147*U147,2)</f>
        <v>1.5</v>
      </c>
      <c r="W147" s="222"/>
      <c r="X147" s="222" t="s">
        <v>132</v>
      </c>
      <c r="Y147" s="222" t="s">
        <v>120</v>
      </c>
      <c r="Z147" s="212"/>
      <c r="AA147" s="212"/>
      <c r="AB147" s="212"/>
      <c r="AC147" s="212"/>
      <c r="AD147" s="212"/>
      <c r="AE147" s="212"/>
      <c r="AF147" s="212"/>
      <c r="AG147" s="212" t="s">
        <v>133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42">
        <v>71</v>
      </c>
      <c r="B148" s="243" t="s">
        <v>328</v>
      </c>
      <c r="C148" s="255" t="s">
        <v>329</v>
      </c>
      <c r="D148" s="244" t="s">
        <v>173</v>
      </c>
      <c r="E148" s="245">
        <v>5</v>
      </c>
      <c r="F148" s="246">
        <v>1300</v>
      </c>
      <c r="G148" s="247">
        <f>ROUND(E148*F148,2)</f>
        <v>6500</v>
      </c>
      <c r="H148" s="246">
        <v>1086.1199999999999</v>
      </c>
      <c r="I148" s="247">
        <f>ROUND(E148*H148,2)</f>
        <v>5430.6</v>
      </c>
      <c r="J148" s="246">
        <v>213.88</v>
      </c>
      <c r="K148" s="247">
        <f>ROUND(E148*J148,2)</f>
        <v>1069.4000000000001</v>
      </c>
      <c r="L148" s="247">
        <v>21</v>
      </c>
      <c r="M148" s="247">
        <f>G148*(1+L148/100)</f>
        <v>7865</v>
      </c>
      <c r="N148" s="245">
        <v>1.2999999999999999E-4</v>
      </c>
      <c r="O148" s="245">
        <f>ROUND(E148*N148,2)</f>
        <v>0</v>
      </c>
      <c r="P148" s="245">
        <v>0</v>
      </c>
      <c r="Q148" s="245">
        <f>ROUND(E148*P148,2)</f>
        <v>0</v>
      </c>
      <c r="R148" s="247" t="s">
        <v>182</v>
      </c>
      <c r="S148" s="247" t="s">
        <v>118</v>
      </c>
      <c r="T148" s="248" t="s">
        <v>118</v>
      </c>
      <c r="U148" s="222">
        <v>0.33300000000000002</v>
      </c>
      <c r="V148" s="222">
        <f>ROUND(E148*U148,2)</f>
        <v>1.67</v>
      </c>
      <c r="W148" s="222"/>
      <c r="X148" s="222" t="s">
        <v>132</v>
      </c>
      <c r="Y148" s="222" t="s">
        <v>120</v>
      </c>
      <c r="Z148" s="212"/>
      <c r="AA148" s="212"/>
      <c r="AB148" s="212"/>
      <c r="AC148" s="212"/>
      <c r="AD148" s="212"/>
      <c r="AE148" s="212"/>
      <c r="AF148" s="212"/>
      <c r="AG148" s="212" t="s">
        <v>133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42">
        <v>72</v>
      </c>
      <c r="B149" s="243" t="s">
        <v>330</v>
      </c>
      <c r="C149" s="255" t="s">
        <v>331</v>
      </c>
      <c r="D149" s="244" t="s">
        <v>173</v>
      </c>
      <c r="E149" s="245">
        <v>6</v>
      </c>
      <c r="F149" s="246">
        <v>1038</v>
      </c>
      <c r="G149" s="247">
        <f>ROUND(E149*F149,2)</f>
        <v>6228</v>
      </c>
      <c r="H149" s="246">
        <v>824.12</v>
      </c>
      <c r="I149" s="247">
        <f>ROUND(E149*H149,2)</f>
        <v>4944.72</v>
      </c>
      <c r="J149" s="246">
        <v>213.88</v>
      </c>
      <c r="K149" s="247">
        <f>ROUND(E149*J149,2)</f>
        <v>1283.28</v>
      </c>
      <c r="L149" s="247">
        <v>21</v>
      </c>
      <c r="M149" s="247">
        <f>G149*(1+L149/100)</f>
        <v>7535.88</v>
      </c>
      <c r="N149" s="245">
        <v>2.7E-4</v>
      </c>
      <c r="O149" s="245">
        <f>ROUND(E149*N149,2)</f>
        <v>0</v>
      </c>
      <c r="P149" s="245">
        <v>0</v>
      </c>
      <c r="Q149" s="245">
        <f>ROUND(E149*P149,2)</f>
        <v>0</v>
      </c>
      <c r="R149" s="247" t="s">
        <v>182</v>
      </c>
      <c r="S149" s="247" t="s">
        <v>118</v>
      </c>
      <c r="T149" s="248" t="s">
        <v>118</v>
      </c>
      <c r="U149" s="222">
        <v>0.33300000000000002</v>
      </c>
      <c r="V149" s="222">
        <f>ROUND(E149*U149,2)</f>
        <v>2</v>
      </c>
      <c r="W149" s="222"/>
      <c r="X149" s="222" t="s">
        <v>132</v>
      </c>
      <c r="Y149" s="222" t="s">
        <v>120</v>
      </c>
      <c r="Z149" s="212"/>
      <c r="AA149" s="212"/>
      <c r="AB149" s="212"/>
      <c r="AC149" s="212"/>
      <c r="AD149" s="212"/>
      <c r="AE149" s="212"/>
      <c r="AF149" s="212"/>
      <c r="AG149" s="212" t="s">
        <v>133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0.399999999999999" outlineLevel="1" x14ac:dyDescent="0.25">
      <c r="A150" s="242">
        <v>73</v>
      </c>
      <c r="B150" s="243" t="s">
        <v>332</v>
      </c>
      <c r="C150" s="255" t="s">
        <v>333</v>
      </c>
      <c r="D150" s="244" t="s">
        <v>173</v>
      </c>
      <c r="E150" s="245">
        <v>1</v>
      </c>
      <c r="F150" s="246">
        <v>643</v>
      </c>
      <c r="G150" s="247">
        <f>ROUND(E150*F150,2)</f>
        <v>643</v>
      </c>
      <c r="H150" s="246">
        <v>429.12</v>
      </c>
      <c r="I150" s="247">
        <f>ROUND(E150*H150,2)</f>
        <v>429.12</v>
      </c>
      <c r="J150" s="246">
        <v>213.88</v>
      </c>
      <c r="K150" s="247">
        <f>ROUND(E150*J150,2)</f>
        <v>213.88</v>
      </c>
      <c r="L150" s="247">
        <v>21</v>
      </c>
      <c r="M150" s="247">
        <f>G150*(1+L150/100)</f>
        <v>778.03</v>
      </c>
      <c r="N150" s="245">
        <v>4.8999999999999998E-3</v>
      </c>
      <c r="O150" s="245">
        <f>ROUND(E150*N150,2)</f>
        <v>0</v>
      </c>
      <c r="P150" s="245">
        <v>0</v>
      </c>
      <c r="Q150" s="245">
        <f>ROUND(E150*P150,2)</f>
        <v>0</v>
      </c>
      <c r="R150" s="247" t="s">
        <v>182</v>
      </c>
      <c r="S150" s="247" t="s">
        <v>118</v>
      </c>
      <c r="T150" s="248" t="s">
        <v>118</v>
      </c>
      <c r="U150" s="222">
        <v>0.33300000000000002</v>
      </c>
      <c r="V150" s="222">
        <f>ROUND(E150*U150,2)</f>
        <v>0.33</v>
      </c>
      <c r="W150" s="222"/>
      <c r="X150" s="222" t="s">
        <v>132</v>
      </c>
      <c r="Y150" s="222" t="s">
        <v>120</v>
      </c>
      <c r="Z150" s="212"/>
      <c r="AA150" s="212"/>
      <c r="AB150" s="212"/>
      <c r="AC150" s="212"/>
      <c r="AD150" s="212"/>
      <c r="AE150" s="212"/>
      <c r="AF150" s="212"/>
      <c r="AG150" s="212" t="s">
        <v>133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30.6" outlineLevel="1" x14ac:dyDescent="0.25">
      <c r="A151" s="233">
        <v>74</v>
      </c>
      <c r="B151" s="234" t="s">
        <v>334</v>
      </c>
      <c r="C151" s="252" t="s">
        <v>335</v>
      </c>
      <c r="D151" s="235" t="s">
        <v>173</v>
      </c>
      <c r="E151" s="236">
        <v>3</v>
      </c>
      <c r="F151" s="237">
        <v>1760</v>
      </c>
      <c r="G151" s="238">
        <f>ROUND(E151*F151,2)</f>
        <v>5280</v>
      </c>
      <c r="H151" s="237">
        <v>1674.58</v>
      </c>
      <c r="I151" s="238">
        <f>ROUND(E151*H151,2)</f>
        <v>5023.74</v>
      </c>
      <c r="J151" s="237">
        <v>85.42</v>
      </c>
      <c r="K151" s="238">
        <f>ROUND(E151*J151,2)</f>
        <v>256.26</v>
      </c>
      <c r="L151" s="238">
        <v>21</v>
      </c>
      <c r="M151" s="238">
        <f>G151*(1+L151/100)</f>
        <v>6388.8</v>
      </c>
      <c r="N151" s="236">
        <v>4.8999999999999998E-4</v>
      </c>
      <c r="O151" s="236">
        <f>ROUND(E151*N151,2)</f>
        <v>0</v>
      </c>
      <c r="P151" s="236">
        <v>0</v>
      </c>
      <c r="Q151" s="236">
        <f>ROUND(E151*P151,2)</f>
        <v>0</v>
      </c>
      <c r="R151" s="238" t="s">
        <v>182</v>
      </c>
      <c r="S151" s="238" t="s">
        <v>118</v>
      </c>
      <c r="T151" s="239" t="s">
        <v>118</v>
      </c>
      <c r="U151" s="222">
        <v>0.13300000000000001</v>
      </c>
      <c r="V151" s="222">
        <f>ROUND(E151*U151,2)</f>
        <v>0.4</v>
      </c>
      <c r="W151" s="222"/>
      <c r="X151" s="222" t="s">
        <v>132</v>
      </c>
      <c r="Y151" s="222" t="s">
        <v>120</v>
      </c>
      <c r="Z151" s="212"/>
      <c r="AA151" s="212"/>
      <c r="AB151" s="212"/>
      <c r="AC151" s="212"/>
      <c r="AD151" s="212"/>
      <c r="AE151" s="212"/>
      <c r="AF151" s="212"/>
      <c r="AG151" s="212" t="s">
        <v>133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5">
      <c r="A152" s="219"/>
      <c r="B152" s="220"/>
      <c r="C152" s="254" t="s">
        <v>336</v>
      </c>
      <c r="D152" s="223"/>
      <c r="E152" s="224">
        <v>2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5">
      <c r="A153" s="219"/>
      <c r="B153" s="220"/>
      <c r="C153" s="254" t="s">
        <v>337</v>
      </c>
      <c r="D153" s="223"/>
      <c r="E153" s="224">
        <v>1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125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42">
        <v>75</v>
      </c>
      <c r="B154" s="243" t="s">
        <v>338</v>
      </c>
      <c r="C154" s="255" t="s">
        <v>339</v>
      </c>
      <c r="D154" s="244" t="s">
        <v>173</v>
      </c>
      <c r="E154" s="245">
        <v>1</v>
      </c>
      <c r="F154" s="246">
        <v>166.5</v>
      </c>
      <c r="G154" s="247">
        <f>ROUND(E154*F154,2)</f>
        <v>166.5</v>
      </c>
      <c r="H154" s="246">
        <v>0</v>
      </c>
      <c r="I154" s="247">
        <f>ROUND(E154*H154,2)</f>
        <v>0</v>
      </c>
      <c r="J154" s="246">
        <v>166.5</v>
      </c>
      <c r="K154" s="247">
        <f>ROUND(E154*J154,2)</f>
        <v>166.5</v>
      </c>
      <c r="L154" s="247">
        <v>21</v>
      </c>
      <c r="M154" s="247">
        <f>G154*(1+L154/100)</f>
        <v>201.465</v>
      </c>
      <c r="N154" s="245">
        <v>0</v>
      </c>
      <c r="O154" s="245">
        <f>ROUND(E154*N154,2)</f>
        <v>0</v>
      </c>
      <c r="P154" s="245">
        <v>0</v>
      </c>
      <c r="Q154" s="245">
        <f>ROUND(E154*P154,2)</f>
        <v>0</v>
      </c>
      <c r="R154" s="247" t="s">
        <v>182</v>
      </c>
      <c r="S154" s="247" t="s">
        <v>118</v>
      </c>
      <c r="T154" s="248" t="s">
        <v>118</v>
      </c>
      <c r="U154" s="222">
        <v>0.23699999999999999</v>
      </c>
      <c r="V154" s="222">
        <f>ROUND(E154*U154,2)</f>
        <v>0.24</v>
      </c>
      <c r="W154" s="222"/>
      <c r="X154" s="222" t="s">
        <v>132</v>
      </c>
      <c r="Y154" s="222" t="s">
        <v>120</v>
      </c>
      <c r="Z154" s="212"/>
      <c r="AA154" s="212"/>
      <c r="AB154" s="212"/>
      <c r="AC154" s="212"/>
      <c r="AD154" s="212"/>
      <c r="AE154" s="212"/>
      <c r="AF154" s="212"/>
      <c r="AG154" s="212" t="s">
        <v>133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0.399999999999999" outlineLevel="1" x14ac:dyDescent="0.25">
      <c r="A155" s="242">
        <v>76</v>
      </c>
      <c r="B155" s="243" t="s">
        <v>340</v>
      </c>
      <c r="C155" s="255" t="s">
        <v>341</v>
      </c>
      <c r="D155" s="244" t="s">
        <v>173</v>
      </c>
      <c r="E155" s="245">
        <v>1</v>
      </c>
      <c r="F155" s="246">
        <v>1096</v>
      </c>
      <c r="G155" s="247">
        <f>ROUND(E155*F155,2)</f>
        <v>1096</v>
      </c>
      <c r="H155" s="246">
        <v>1096</v>
      </c>
      <c r="I155" s="247">
        <f>ROUND(E155*H155,2)</f>
        <v>1096</v>
      </c>
      <c r="J155" s="246">
        <v>0</v>
      </c>
      <c r="K155" s="247">
        <f>ROUND(E155*J155,2)</f>
        <v>0</v>
      </c>
      <c r="L155" s="247">
        <v>21</v>
      </c>
      <c r="M155" s="247">
        <f>G155*(1+L155/100)</f>
        <v>1326.1599999999999</v>
      </c>
      <c r="N155" s="245">
        <v>2.7999999999999998E-4</v>
      </c>
      <c r="O155" s="245">
        <f>ROUND(E155*N155,2)</f>
        <v>0</v>
      </c>
      <c r="P155" s="245">
        <v>0</v>
      </c>
      <c r="Q155" s="245">
        <f>ROUND(E155*P155,2)</f>
        <v>0</v>
      </c>
      <c r="R155" s="247" t="s">
        <v>225</v>
      </c>
      <c r="S155" s="247" t="s">
        <v>118</v>
      </c>
      <c r="T155" s="248" t="s">
        <v>118</v>
      </c>
      <c r="U155" s="222">
        <v>0</v>
      </c>
      <c r="V155" s="222">
        <f>ROUND(E155*U155,2)</f>
        <v>0</v>
      </c>
      <c r="W155" s="222"/>
      <c r="X155" s="222" t="s">
        <v>226</v>
      </c>
      <c r="Y155" s="222" t="s">
        <v>120</v>
      </c>
      <c r="Z155" s="212"/>
      <c r="AA155" s="212"/>
      <c r="AB155" s="212"/>
      <c r="AC155" s="212"/>
      <c r="AD155" s="212"/>
      <c r="AE155" s="212"/>
      <c r="AF155" s="212"/>
      <c r="AG155" s="212" t="s">
        <v>227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0.399999999999999" outlineLevel="1" x14ac:dyDescent="0.25">
      <c r="A156" s="242">
        <v>77</v>
      </c>
      <c r="B156" s="243" t="s">
        <v>342</v>
      </c>
      <c r="C156" s="255" t="s">
        <v>343</v>
      </c>
      <c r="D156" s="244" t="s">
        <v>173</v>
      </c>
      <c r="E156" s="245">
        <v>7</v>
      </c>
      <c r="F156" s="246">
        <v>117.5</v>
      </c>
      <c r="G156" s="247">
        <f>ROUND(E156*F156,2)</f>
        <v>822.5</v>
      </c>
      <c r="H156" s="246">
        <v>117.5</v>
      </c>
      <c r="I156" s="247">
        <f>ROUND(E156*H156,2)</f>
        <v>822.5</v>
      </c>
      <c r="J156" s="246">
        <v>0</v>
      </c>
      <c r="K156" s="247">
        <f>ROUND(E156*J156,2)</f>
        <v>0</v>
      </c>
      <c r="L156" s="247">
        <v>21</v>
      </c>
      <c r="M156" s="247">
        <f>G156*(1+L156/100)</f>
        <v>995.22500000000002</v>
      </c>
      <c r="N156" s="245">
        <v>2.0000000000000001E-4</v>
      </c>
      <c r="O156" s="245">
        <f>ROUND(E156*N156,2)</f>
        <v>0</v>
      </c>
      <c r="P156" s="245">
        <v>0</v>
      </c>
      <c r="Q156" s="245">
        <f>ROUND(E156*P156,2)</f>
        <v>0</v>
      </c>
      <c r="R156" s="247" t="s">
        <v>225</v>
      </c>
      <c r="S156" s="247" t="s">
        <v>118</v>
      </c>
      <c r="T156" s="248" t="s">
        <v>118</v>
      </c>
      <c r="U156" s="222">
        <v>0</v>
      </c>
      <c r="V156" s="222">
        <f>ROUND(E156*U156,2)</f>
        <v>0</v>
      </c>
      <c r="W156" s="222"/>
      <c r="X156" s="222" t="s">
        <v>226</v>
      </c>
      <c r="Y156" s="222" t="s">
        <v>120</v>
      </c>
      <c r="Z156" s="212"/>
      <c r="AA156" s="212"/>
      <c r="AB156" s="212"/>
      <c r="AC156" s="212"/>
      <c r="AD156" s="212"/>
      <c r="AE156" s="212"/>
      <c r="AF156" s="212"/>
      <c r="AG156" s="212" t="s">
        <v>227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0.399999999999999" outlineLevel="1" x14ac:dyDescent="0.25">
      <c r="A157" s="242">
        <v>78</v>
      </c>
      <c r="B157" s="243" t="s">
        <v>344</v>
      </c>
      <c r="C157" s="255" t="s">
        <v>345</v>
      </c>
      <c r="D157" s="244" t="s">
        <v>173</v>
      </c>
      <c r="E157" s="245">
        <v>7</v>
      </c>
      <c r="F157" s="246">
        <v>126</v>
      </c>
      <c r="G157" s="247">
        <f>ROUND(E157*F157,2)</f>
        <v>882</v>
      </c>
      <c r="H157" s="246">
        <v>126</v>
      </c>
      <c r="I157" s="247">
        <f>ROUND(E157*H157,2)</f>
        <v>882</v>
      </c>
      <c r="J157" s="246">
        <v>0</v>
      </c>
      <c r="K157" s="247">
        <f>ROUND(E157*J157,2)</f>
        <v>0</v>
      </c>
      <c r="L157" s="247">
        <v>21</v>
      </c>
      <c r="M157" s="247">
        <f>G157*(1+L157/100)</f>
        <v>1067.22</v>
      </c>
      <c r="N157" s="245">
        <v>3.8000000000000002E-4</v>
      </c>
      <c r="O157" s="245">
        <f>ROUND(E157*N157,2)</f>
        <v>0</v>
      </c>
      <c r="P157" s="245">
        <v>0</v>
      </c>
      <c r="Q157" s="245">
        <f>ROUND(E157*P157,2)</f>
        <v>0</v>
      </c>
      <c r="R157" s="247" t="s">
        <v>225</v>
      </c>
      <c r="S157" s="247" t="s">
        <v>118</v>
      </c>
      <c r="T157" s="248" t="s">
        <v>118</v>
      </c>
      <c r="U157" s="222">
        <v>0</v>
      </c>
      <c r="V157" s="222">
        <f>ROUND(E157*U157,2)</f>
        <v>0</v>
      </c>
      <c r="W157" s="222"/>
      <c r="X157" s="222" t="s">
        <v>226</v>
      </c>
      <c r="Y157" s="222" t="s">
        <v>120</v>
      </c>
      <c r="Z157" s="212"/>
      <c r="AA157" s="212"/>
      <c r="AB157" s="212"/>
      <c r="AC157" s="212"/>
      <c r="AD157" s="212"/>
      <c r="AE157" s="212"/>
      <c r="AF157" s="212"/>
      <c r="AG157" s="212" t="s">
        <v>227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0.399999999999999" outlineLevel="1" x14ac:dyDescent="0.25">
      <c r="A158" s="242">
        <v>79</v>
      </c>
      <c r="B158" s="243" t="s">
        <v>346</v>
      </c>
      <c r="C158" s="255" t="s">
        <v>347</v>
      </c>
      <c r="D158" s="244" t="s">
        <v>173</v>
      </c>
      <c r="E158" s="245">
        <v>1</v>
      </c>
      <c r="F158" s="246">
        <v>339.5</v>
      </c>
      <c r="G158" s="247">
        <f>ROUND(E158*F158,2)</f>
        <v>339.5</v>
      </c>
      <c r="H158" s="246">
        <v>339.5</v>
      </c>
      <c r="I158" s="247">
        <f>ROUND(E158*H158,2)</f>
        <v>339.5</v>
      </c>
      <c r="J158" s="246">
        <v>0</v>
      </c>
      <c r="K158" s="247">
        <f>ROUND(E158*J158,2)</f>
        <v>0</v>
      </c>
      <c r="L158" s="247">
        <v>21</v>
      </c>
      <c r="M158" s="247">
        <f>G158*(1+L158/100)</f>
        <v>410.79500000000002</v>
      </c>
      <c r="N158" s="245">
        <v>5.9000000000000003E-4</v>
      </c>
      <c r="O158" s="245">
        <f>ROUND(E158*N158,2)</f>
        <v>0</v>
      </c>
      <c r="P158" s="245">
        <v>0</v>
      </c>
      <c r="Q158" s="245">
        <f>ROUND(E158*P158,2)</f>
        <v>0</v>
      </c>
      <c r="R158" s="247" t="s">
        <v>225</v>
      </c>
      <c r="S158" s="247" t="s">
        <v>118</v>
      </c>
      <c r="T158" s="248" t="s">
        <v>118</v>
      </c>
      <c r="U158" s="222">
        <v>0</v>
      </c>
      <c r="V158" s="222">
        <f>ROUND(E158*U158,2)</f>
        <v>0</v>
      </c>
      <c r="W158" s="222"/>
      <c r="X158" s="222" t="s">
        <v>226</v>
      </c>
      <c r="Y158" s="222" t="s">
        <v>120</v>
      </c>
      <c r="Z158" s="212"/>
      <c r="AA158" s="212"/>
      <c r="AB158" s="212"/>
      <c r="AC158" s="212"/>
      <c r="AD158" s="212"/>
      <c r="AE158" s="212"/>
      <c r="AF158" s="212"/>
      <c r="AG158" s="212" t="s">
        <v>227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33">
        <v>80</v>
      </c>
      <c r="B159" s="234" t="s">
        <v>348</v>
      </c>
      <c r="C159" s="252" t="s">
        <v>349</v>
      </c>
      <c r="D159" s="235" t="s">
        <v>198</v>
      </c>
      <c r="E159" s="236">
        <v>0.62871999999999995</v>
      </c>
      <c r="F159" s="237">
        <v>1104</v>
      </c>
      <c r="G159" s="238">
        <f>ROUND(E159*F159,2)</f>
        <v>694.11</v>
      </c>
      <c r="H159" s="237">
        <v>0</v>
      </c>
      <c r="I159" s="238">
        <f>ROUND(E159*H159,2)</f>
        <v>0</v>
      </c>
      <c r="J159" s="237">
        <v>1104</v>
      </c>
      <c r="K159" s="238">
        <f>ROUND(E159*J159,2)</f>
        <v>694.11</v>
      </c>
      <c r="L159" s="238">
        <v>21</v>
      </c>
      <c r="M159" s="238">
        <f>G159*(1+L159/100)</f>
        <v>839.87310000000002</v>
      </c>
      <c r="N159" s="236">
        <v>0</v>
      </c>
      <c r="O159" s="236">
        <f>ROUND(E159*N159,2)</f>
        <v>0</v>
      </c>
      <c r="P159" s="236">
        <v>0</v>
      </c>
      <c r="Q159" s="236">
        <f>ROUND(E159*P159,2)</f>
        <v>0</v>
      </c>
      <c r="R159" s="238" t="s">
        <v>182</v>
      </c>
      <c r="S159" s="238" t="s">
        <v>118</v>
      </c>
      <c r="T159" s="239" t="s">
        <v>118</v>
      </c>
      <c r="U159" s="222">
        <v>1.575</v>
      </c>
      <c r="V159" s="222">
        <f>ROUND(E159*U159,2)</f>
        <v>0.99</v>
      </c>
      <c r="W159" s="222"/>
      <c r="X159" s="222" t="s">
        <v>267</v>
      </c>
      <c r="Y159" s="222" t="s">
        <v>120</v>
      </c>
      <c r="Z159" s="212"/>
      <c r="AA159" s="212"/>
      <c r="AB159" s="212"/>
      <c r="AC159" s="212"/>
      <c r="AD159" s="212"/>
      <c r="AE159" s="212"/>
      <c r="AF159" s="212"/>
      <c r="AG159" s="212" t="s">
        <v>350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5">
      <c r="A160" s="219"/>
      <c r="B160" s="220"/>
      <c r="C160" s="253" t="s">
        <v>351</v>
      </c>
      <c r="D160" s="241"/>
      <c r="E160" s="241"/>
      <c r="F160" s="241"/>
      <c r="G160" s="241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123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x14ac:dyDescent="0.25">
      <c r="A161" s="226" t="s">
        <v>112</v>
      </c>
      <c r="B161" s="227" t="s">
        <v>73</v>
      </c>
      <c r="C161" s="251" t="s">
        <v>74</v>
      </c>
      <c r="D161" s="228"/>
      <c r="E161" s="229"/>
      <c r="F161" s="230"/>
      <c r="G161" s="230">
        <f>SUMIF(AG162:AG254,"&lt;&gt;NOR",G162:G254)</f>
        <v>1146819.0900000001</v>
      </c>
      <c r="H161" s="230"/>
      <c r="I161" s="230">
        <f>SUM(I162:I254)</f>
        <v>529117.91</v>
      </c>
      <c r="J161" s="230"/>
      <c r="K161" s="230">
        <f>SUM(K162:K254)</f>
        <v>617701.1799999997</v>
      </c>
      <c r="L161" s="230"/>
      <c r="M161" s="230">
        <f>SUM(M162:M254)</f>
        <v>1387651.0989000001</v>
      </c>
      <c r="N161" s="229"/>
      <c r="O161" s="229">
        <f>SUM(O162:O254)</f>
        <v>3.6899999999999986</v>
      </c>
      <c r="P161" s="229"/>
      <c r="Q161" s="229">
        <f>SUM(Q162:Q254)</f>
        <v>0</v>
      </c>
      <c r="R161" s="230"/>
      <c r="S161" s="230"/>
      <c r="T161" s="231"/>
      <c r="U161" s="225"/>
      <c r="V161" s="225">
        <f>SUM(V162:V254)</f>
        <v>832.2600000000001</v>
      </c>
      <c r="W161" s="225"/>
      <c r="X161" s="225"/>
      <c r="Y161" s="225"/>
      <c r="AG161" t="s">
        <v>113</v>
      </c>
    </row>
    <row r="162" spans="1:60" ht="20.399999999999999" outlineLevel="1" x14ac:dyDescent="0.25">
      <c r="A162" s="233">
        <v>81</v>
      </c>
      <c r="B162" s="234" t="s">
        <v>352</v>
      </c>
      <c r="C162" s="252" t="s">
        <v>353</v>
      </c>
      <c r="D162" s="235" t="s">
        <v>181</v>
      </c>
      <c r="E162" s="236">
        <v>68</v>
      </c>
      <c r="F162" s="237">
        <v>940</v>
      </c>
      <c r="G162" s="238">
        <f>ROUND(E162*F162,2)</f>
        <v>63920</v>
      </c>
      <c r="H162" s="237">
        <v>380.78</v>
      </c>
      <c r="I162" s="238">
        <f>ROUND(E162*H162,2)</f>
        <v>25893.040000000001</v>
      </c>
      <c r="J162" s="237">
        <v>559.22</v>
      </c>
      <c r="K162" s="238">
        <f>ROUND(E162*J162,2)</f>
        <v>38026.959999999999</v>
      </c>
      <c r="L162" s="238">
        <v>21</v>
      </c>
      <c r="M162" s="238">
        <f>G162*(1+L162/100)</f>
        <v>77343.199999999997</v>
      </c>
      <c r="N162" s="236">
        <v>1.3860000000000001E-2</v>
      </c>
      <c r="O162" s="236">
        <f>ROUND(E162*N162,2)</f>
        <v>0.94</v>
      </c>
      <c r="P162" s="236">
        <v>0</v>
      </c>
      <c r="Q162" s="236">
        <f>ROUND(E162*P162,2)</f>
        <v>0</v>
      </c>
      <c r="R162" s="238" t="s">
        <v>182</v>
      </c>
      <c r="S162" s="238" t="s">
        <v>118</v>
      </c>
      <c r="T162" s="239" t="s">
        <v>118</v>
      </c>
      <c r="U162" s="222">
        <v>0.82899999999999996</v>
      </c>
      <c r="V162" s="222">
        <f>ROUND(E162*U162,2)</f>
        <v>56.37</v>
      </c>
      <c r="W162" s="222"/>
      <c r="X162" s="222" t="s">
        <v>132</v>
      </c>
      <c r="Y162" s="222" t="s">
        <v>120</v>
      </c>
      <c r="Z162" s="212"/>
      <c r="AA162" s="212"/>
      <c r="AB162" s="212"/>
      <c r="AC162" s="212"/>
      <c r="AD162" s="212"/>
      <c r="AE162" s="212"/>
      <c r="AF162" s="212"/>
      <c r="AG162" s="212" t="s">
        <v>133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5">
      <c r="A163" s="219"/>
      <c r="B163" s="220"/>
      <c r="C163" s="257" t="s">
        <v>354</v>
      </c>
      <c r="D163" s="250"/>
      <c r="E163" s="250"/>
      <c r="F163" s="250"/>
      <c r="G163" s="250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177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0.399999999999999" outlineLevel="1" x14ac:dyDescent="0.25">
      <c r="A164" s="233">
        <v>82</v>
      </c>
      <c r="B164" s="234" t="s">
        <v>355</v>
      </c>
      <c r="C164" s="252" t="s">
        <v>356</v>
      </c>
      <c r="D164" s="235" t="s">
        <v>181</v>
      </c>
      <c r="E164" s="236">
        <v>31</v>
      </c>
      <c r="F164" s="237">
        <v>1105</v>
      </c>
      <c r="G164" s="238">
        <f>ROUND(E164*F164,2)</f>
        <v>34255</v>
      </c>
      <c r="H164" s="237">
        <v>482.58</v>
      </c>
      <c r="I164" s="238">
        <f>ROUND(E164*H164,2)</f>
        <v>14959.98</v>
      </c>
      <c r="J164" s="237">
        <v>622.41999999999996</v>
      </c>
      <c r="K164" s="238">
        <f>ROUND(E164*J164,2)</f>
        <v>19295.02</v>
      </c>
      <c r="L164" s="238">
        <v>21</v>
      </c>
      <c r="M164" s="238">
        <f>G164*(1+L164/100)</f>
        <v>41448.549999999996</v>
      </c>
      <c r="N164" s="236">
        <v>1.6049999999999998E-2</v>
      </c>
      <c r="O164" s="236">
        <f>ROUND(E164*N164,2)</f>
        <v>0.5</v>
      </c>
      <c r="P164" s="236">
        <v>0</v>
      </c>
      <c r="Q164" s="236">
        <f>ROUND(E164*P164,2)</f>
        <v>0</v>
      </c>
      <c r="R164" s="238" t="s">
        <v>182</v>
      </c>
      <c r="S164" s="238" t="s">
        <v>118</v>
      </c>
      <c r="T164" s="239" t="s">
        <v>118</v>
      </c>
      <c r="U164" s="222">
        <v>0.91800000000000004</v>
      </c>
      <c r="V164" s="222">
        <f>ROUND(E164*U164,2)</f>
        <v>28.46</v>
      </c>
      <c r="W164" s="222"/>
      <c r="X164" s="222" t="s">
        <v>132</v>
      </c>
      <c r="Y164" s="222" t="s">
        <v>120</v>
      </c>
      <c r="Z164" s="212"/>
      <c r="AA164" s="212"/>
      <c r="AB164" s="212"/>
      <c r="AC164" s="212"/>
      <c r="AD164" s="212"/>
      <c r="AE164" s="212"/>
      <c r="AF164" s="212"/>
      <c r="AG164" s="212" t="s">
        <v>133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5">
      <c r="A165" s="219"/>
      <c r="B165" s="220"/>
      <c r="C165" s="257" t="s">
        <v>354</v>
      </c>
      <c r="D165" s="250"/>
      <c r="E165" s="250"/>
      <c r="F165" s="250"/>
      <c r="G165" s="250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177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0.399999999999999" outlineLevel="1" x14ac:dyDescent="0.25">
      <c r="A166" s="233">
        <v>83</v>
      </c>
      <c r="B166" s="234" t="s">
        <v>357</v>
      </c>
      <c r="C166" s="252" t="s">
        <v>358</v>
      </c>
      <c r="D166" s="235" t="s">
        <v>181</v>
      </c>
      <c r="E166" s="236">
        <v>50</v>
      </c>
      <c r="F166" s="237">
        <v>1323</v>
      </c>
      <c r="G166" s="238">
        <f>ROUND(E166*F166,2)</f>
        <v>66150</v>
      </c>
      <c r="H166" s="237">
        <v>627.34</v>
      </c>
      <c r="I166" s="238">
        <f>ROUND(E166*H166,2)</f>
        <v>31367</v>
      </c>
      <c r="J166" s="237">
        <v>695.66</v>
      </c>
      <c r="K166" s="238">
        <f>ROUND(E166*J166,2)</f>
        <v>34783</v>
      </c>
      <c r="L166" s="238">
        <v>21</v>
      </c>
      <c r="M166" s="238">
        <f>G166*(1+L166/100)</f>
        <v>80041.5</v>
      </c>
      <c r="N166" s="236">
        <v>1.7909999999999999E-2</v>
      </c>
      <c r="O166" s="236">
        <f>ROUND(E166*N166,2)</f>
        <v>0.9</v>
      </c>
      <c r="P166" s="236">
        <v>0</v>
      </c>
      <c r="Q166" s="236">
        <f>ROUND(E166*P166,2)</f>
        <v>0</v>
      </c>
      <c r="R166" s="238" t="s">
        <v>182</v>
      </c>
      <c r="S166" s="238" t="s">
        <v>118</v>
      </c>
      <c r="T166" s="239" t="s">
        <v>118</v>
      </c>
      <c r="U166" s="222">
        <v>1.0169999999999999</v>
      </c>
      <c r="V166" s="222">
        <f>ROUND(E166*U166,2)</f>
        <v>50.85</v>
      </c>
      <c r="W166" s="222"/>
      <c r="X166" s="222" t="s">
        <v>132</v>
      </c>
      <c r="Y166" s="222" t="s">
        <v>120</v>
      </c>
      <c r="Z166" s="212"/>
      <c r="AA166" s="212"/>
      <c r="AB166" s="212"/>
      <c r="AC166" s="212"/>
      <c r="AD166" s="212"/>
      <c r="AE166" s="212"/>
      <c r="AF166" s="212"/>
      <c r="AG166" s="212" t="s">
        <v>133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5">
      <c r="A167" s="219"/>
      <c r="B167" s="220"/>
      <c r="C167" s="257" t="s">
        <v>354</v>
      </c>
      <c r="D167" s="250"/>
      <c r="E167" s="250"/>
      <c r="F167" s="250"/>
      <c r="G167" s="250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177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0.399999999999999" outlineLevel="1" x14ac:dyDescent="0.25">
      <c r="A168" s="233">
        <v>84</v>
      </c>
      <c r="B168" s="234" t="s">
        <v>359</v>
      </c>
      <c r="C168" s="252" t="s">
        <v>360</v>
      </c>
      <c r="D168" s="235" t="s">
        <v>181</v>
      </c>
      <c r="E168" s="236">
        <v>630</v>
      </c>
      <c r="F168" s="237">
        <v>304</v>
      </c>
      <c r="G168" s="238">
        <f>ROUND(E168*F168,2)</f>
        <v>191520</v>
      </c>
      <c r="H168" s="237">
        <v>110.18</v>
      </c>
      <c r="I168" s="238">
        <f>ROUND(E168*H168,2)</f>
        <v>69413.399999999994</v>
      </c>
      <c r="J168" s="237">
        <v>193.82</v>
      </c>
      <c r="K168" s="238">
        <f>ROUND(E168*J168,2)</f>
        <v>122106.6</v>
      </c>
      <c r="L168" s="238">
        <v>21</v>
      </c>
      <c r="M168" s="238">
        <f>G168*(1+L168/100)</f>
        <v>231739.19999999998</v>
      </c>
      <c r="N168" s="236">
        <v>4.4000000000000002E-4</v>
      </c>
      <c r="O168" s="236">
        <f>ROUND(E168*N168,2)</f>
        <v>0.28000000000000003</v>
      </c>
      <c r="P168" s="236">
        <v>0</v>
      </c>
      <c r="Q168" s="236">
        <f>ROUND(E168*P168,2)</f>
        <v>0</v>
      </c>
      <c r="R168" s="238" t="s">
        <v>182</v>
      </c>
      <c r="S168" s="238" t="s">
        <v>118</v>
      </c>
      <c r="T168" s="239" t="s">
        <v>118</v>
      </c>
      <c r="U168" s="222">
        <v>0.25800000000000001</v>
      </c>
      <c r="V168" s="222">
        <f>ROUND(E168*U168,2)</f>
        <v>162.54</v>
      </c>
      <c r="W168" s="222"/>
      <c r="X168" s="222" t="s">
        <v>132</v>
      </c>
      <c r="Y168" s="222" t="s">
        <v>120</v>
      </c>
      <c r="Z168" s="212"/>
      <c r="AA168" s="212"/>
      <c r="AB168" s="212"/>
      <c r="AC168" s="212"/>
      <c r="AD168" s="212"/>
      <c r="AE168" s="212"/>
      <c r="AF168" s="212"/>
      <c r="AG168" s="212" t="s">
        <v>133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5">
      <c r="A169" s="219"/>
      <c r="B169" s="220"/>
      <c r="C169" s="253" t="s">
        <v>361</v>
      </c>
      <c r="D169" s="241"/>
      <c r="E169" s="241"/>
      <c r="F169" s="241"/>
      <c r="G169" s="241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123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5">
      <c r="A170" s="219"/>
      <c r="B170" s="220"/>
      <c r="C170" s="256" t="s">
        <v>362</v>
      </c>
      <c r="D170" s="249"/>
      <c r="E170" s="249"/>
      <c r="F170" s="249"/>
      <c r="G170" s="249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177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5">
      <c r="A171" s="219"/>
      <c r="B171" s="220"/>
      <c r="C171" s="254" t="s">
        <v>363</v>
      </c>
      <c r="D171" s="223"/>
      <c r="E171" s="224">
        <v>222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125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5">
      <c r="A172" s="219"/>
      <c r="B172" s="220"/>
      <c r="C172" s="254" t="s">
        <v>364</v>
      </c>
      <c r="D172" s="223"/>
      <c r="E172" s="224">
        <v>165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125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19"/>
      <c r="B173" s="220"/>
      <c r="C173" s="254" t="s">
        <v>365</v>
      </c>
      <c r="D173" s="223"/>
      <c r="E173" s="224">
        <v>243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125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399999999999999" outlineLevel="1" x14ac:dyDescent="0.25">
      <c r="A174" s="233">
        <v>85</v>
      </c>
      <c r="B174" s="234" t="s">
        <v>366</v>
      </c>
      <c r="C174" s="252" t="s">
        <v>367</v>
      </c>
      <c r="D174" s="235" t="s">
        <v>181</v>
      </c>
      <c r="E174" s="236">
        <v>167</v>
      </c>
      <c r="F174" s="237">
        <v>375.5</v>
      </c>
      <c r="G174" s="238">
        <f>ROUND(E174*F174,2)</f>
        <v>62708.5</v>
      </c>
      <c r="H174" s="237">
        <v>165.84</v>
      </c>
      <c r="I174" s="238">
        <f>ROUND(E174*H174,2)</f>
        <v>27695.279999999999</v>
      </c>
      <c r="J174" s="237">
        <v>209.66</v>
      </c>
      <c r="K174" s="238">
        <f>ROUND(E174*J174,2)</f>
        <v>35013.22</v>
      </c>
      <c r="L174" s="238">
        <v>21</v>
      </c>
      <c r="M174" s="238">
        <f>G174*(1+L174/100)</f>
        <v>75877.285000000003</v>
      </c>
      <c r="N174" s="236">
        <v>5.5999999999999995E-4</v>
      </c>
      <c r="O174" s="236">
        <f>ROUND(E174*N174,2)</f>
        <v>0.09</v>
      </c>
      <c r="P174" s="236">
        <v>0</v>
      </c>
      <c r="Q174" s="236">
        <f>ROUND(E174*P174,2)</f>
        <v>0</v>
      </c>
      <c r="R174" s="238" t="s">
        <v>182</v>
      </c>
      <c r="S174" s="238" t="s">
        <v>118</v>
      </c>
      <c r="T174" s="239" t="s">
        <v>118</v>
      </c>
      <c r="U174" s="222">
        <v>0.27889999999999998</v>
      </c>
      <c r="V174" s="222">
        <f>ROUND(E174*U174,2)</f>
        <v>46.58</v>
      </c>
      <c r="W174" s="222"/>
      <c r="X174" s="222" t="s">
        <v>132</v>
      </c>
      <c r="Y174" s="222" t="s">
        <v>120</v>
      </c>
      <c r="Z174" s="212"/>
      <c r="AA174" s="212"/>
      <c r="AB174" s="212"/>
      <c r="AC174" s="212"/>
      <c r="AD174" s="212"/>
      <c r="AE174" s="212"/>
      <c r="AF174" s="212"/>
      <c r="AG174" s="212" t="s">
        <v>133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19"/>
      <c r="B175" s="220"/>
      <c r="C175" s="253" t="s">
        <v>361</v>
      </c>
      <c r="D175" s="241"/>
      <c r="E175" s="241"/>
      <c r="F175" s="241"/>
      <c r="G175" s="241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123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5">
      <c r="A176" s="219"/>
      <c r="B176" s="220"/>
      <c r="C176" s="256" t="s">
        <v>362</v>
      </c>
      <c r="D176" s="249"/>
      <c r="E176" s="249"/>
      <c r="F176" s="249"/>
      <c r="G176" s="249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177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5">
      <c r="A177" s="219"/>
      <c r="B177" s="220"/>
      <c r="C177" s="254" t="s">
        <v>368</v>
      </c>
      <c r="D177" s="223"/>
      <c r="E177" s="224">
        <v>99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125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5">
      <c r="A178" s="219"/>
      <c r="B178" s="220"/>
      <c r="C178" s="254" t="s">
        <v>369</v>
      </c>
      <c r="D178" s="223"/>
      <c r="E178" s="224">
        <v>63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125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5">
      <c r="A179" s="219"/>
      <c r="B179" s="220"/>
      <c r="C179" s="254" t="s">
        <v>370</v>
      </c>
      <c r="D179" s="223"/>
      <c r="E179" s="224">
        <v>5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125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 x14ac:dyDescent="0.25">
      <c r="A180" s="233">
        <v>86</v>
      </c>
      <c r="B180" s="234" t="s">
        <v>371</v>
      </c>
      <c r="C180" s="252" t="s">
        <v>372</v>
      </c>
      <c r="D180" s="235" t="s">
        <v>181</v>
      </c>
      <c r="E180" s="236">
        <v>337</v>
      </c>
      <c r="F180" s="237">
        <v>493</v>
      </c>
      <c r="G180" s="238">
        <f>ROUND(E180*F180,2)</f>
        <v>166141</v>
      </c>
      <c r="H180" s="237">
        <v>243.53</v>
      </c>
      <c r="I180" s="238">
        <f>ROUND(E180*H180,2)</f>
        <v>82069.61</v>
      </c>
      <c r="J180" s="237">
        <v>249.47</v>
      </c>
      <c r="K180" s="238">
        <f>ROUND(E180*J180,2)</f>
        <v>84071.39</v>
      </c>
      <c r="L180" s="238">
        <v>21</v>
      </c>
      <c r="M180" s="238">
        <f>G180*(1+L180/100)</f>
        <v>201030.61</v>
      </c>
      <c r="N180" s="236">
        <v>7.7999999999999999E-4</v>
      </c>
      <c r="O180" s="236">
        <f>ROUND(E180*N180,2)</f>
        <v>0.26</v>
      </c>
      <c r="P180" s="236">
        <v>0</v>
      </c>
      <c r="Q180" s="236">
        <f>ROUND(E180*P180,2)</f>
        <v>0</v>
      </c>
      <c r="R180" s="238" t="s">
        <v>182</v>
      </c>
      <c r="S180" s="238" t="s">
        <v>118</v>
      </c>
      <c r="T180" s="239" t="s">
        <v>118</v>
      </c>
      <c r="U180" s="222">
        <v>0.33279999999999998</v>
      </c>
      <c r="V180" s="222">
        <f>ROUND(E180*U180,2)</f>
        <v>112.15</v>
      </c>
      <c r="W180" s="222"/>
      <c r="X180" s="222" t="s">
        <v>132</v>
      </c>
      <c r="Y180" s="222" t="s">
        <v>120</v>
      </c>
      <c r="Z180" s="212"/>
      <c r="AA180" s="212"/>
      <c r="AB180" s="212"/>
      <c r="AC180" s="212"/>
      <c r="AD180" s="212"/>
      <c r="AE180" s="212"/>
      <c r="AF180" s="212"/>
      <c r="AG180" s="212" t="s">
        <v>133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5">
      <c r="A181" s="219"/>
      <c r="B181" s="220"/>
      <c r="C181" s="253" t="s">
        <v>361</v>
      </c>
      <c r="D181" s="241"/>
      <c r="E181" s="241"/>
      <c r="F181" s="241"/>
      <c r="G181" s="241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123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5">
      <c r="A182" s="219"/>
      <c r="B182" s="220"/>
      <c r="C182" s="256" t="s">
        <v>362</v>
      </c>
      <c r="D182" s="249"/>
      <c r="E182" s="249"/>
      <c r="F182" s="249"/>
      <c r="G182" s="249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177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5">
      <c r="A183" s="219"/>
      <c r="B183" s="220"/>
      <c r="C183" s="254" t="s">
        <v>373</v>
      </c>
      <c r="D183" s="223"/>
      <c r="E183" s="224">
        <v>204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125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5">
      <c r="A184" s="219"/>
      <c r="B184" s="220"/>
      <c r="C184" s="254" t="s">
        <v>374</v>
      </c>
      <c r="D184" s="223"/>
      <c r="E184" s="224">
        <v>123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125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5">
      <c r="A185" s="219"/>
      <c r="B185" s="220"/>
      <c r="C185" s="254" t="s">
        <v>375</v>
      </c>
      <c r="D185" s="223"/>
      <c r="E185" s="224">
        <v>10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125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0.399999999999999" outlineLevel="1" x14ac:dyDescent="0.25">
      <c r="A186" s="233">
        <v>87</v>
      </c>
      <c r="B186" s="234" t="s">
        <v>376</v>
      </c>
      <c r="C186" s="252" t="s">
        <v>377</v>
      </c>
      <c r="D186" s="235" t="s">
        <v>181</v>
      </c>
      <c r="E186" s="236">
        <v>108</v>
      </c>
      <c r="F186" s="237">
        <v>675</v>
      </c>
      <c r="G186" s="238">
        <f>ROUND(E186*F186,2)</f>
        <v>72900</v>
      </c>
      <c r="H186" s="237">
        <v>386.22</v>
      </c>
      <c r="I186" s="238">
        <f>ROUND(E186*H186,2)</f>
        <v>41711.760000000002</v>
      </c>
      <c r="J186" s="237">
        <v>288.77999999999997</v>
      </c>
      <c r="K186" s="238">
        <f>ROUND(E186*J186,2)</f>
        <v>31188.240000000002</v>
      </c>
      <c r="L186" s="238">
        <v>21</v>
      </c>
      <c r="M186" s="238">
        <f>G186*(1+L186/100)</f>
        <v>88209</v>
      </c>
      <c r="N186" s="236">
        <v>1.1299999999999999E-3</v>
      </c>
      <c r="O186" s="236">
        <f>ROUND(E186*N186,2)</f>
        <v>0.12</v>
      </c>
      <c r="P186" s="236">
        <v>0</v>
      </c>
      <c r="Q186" s="236">
        <f>ROUND(E186*P186,2)</f>
        <v>0</v>
      </c>
      <c r="R186" s="238" t="s">
        <v>182</v>
      </c>
      <c r="S186" s="238" t="s">
        <v>118</v>
      </c>
      <c r="T186" s="239" t="s">
        <v>118</v>
      </c>
      <c r="U186" s="222">
        <v>0.38469999999999999</v>
      </c>
      <c r="V186" s="222">
        <f>ROUND(E186*U186,2)</f>
        <v>41.55</v>
      </c>
      <c r="W186" s="222"/>
      <c r="X186" s="222" t="s">
        <v>132</v>
      </c>
      <c r="Y186" s="222" t="s">
        <v>120</v>
      </c>
      <c r="Z186" s="212"/>
      <c r="AA186" s="212"/>
      <c r="AB186" s="212"/>
      <c r="AC186" s="212"/>
      <c r="AD186" s="212"/>
      <c r="AE186" s="212"/>
      <c r="AF186" s="212"/>
      <c r="AG186" s="212" t="s">
        <v>133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5">
      <c r="A187" s="219"/>
      <c r="B187" s="220"/>
      <c r="C187" s="253" t="s">
        <v>361</v>
      </c>
      <c r="D187" s="241"/>
      <c r="E187" s="241"/>
      <c r="F187" s="241"/>
      <c r="G187" s="241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123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5">
      <c r="A188" s="219"/>
      <c r="B188" s="220"/>
      <c r="C188" s="256" t="s">
        <v>362</v>
      </c>
      <c r="D188" s="249"/>
      <c r="E188" s="249"/>
      <c r="F188" s="249"/>
      <c r="G188" s="249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177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5">
      <c r="A189" s="219"/>
      <c r="B189" s="220"/>
      <c r="C189" s="254" t="s">
        <v>378</v>
      </c>
      <c r="D189" s="223"/>
      <c r="E189" s="224">
        <v>57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125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19"/>
      <c r="B190" s="220"/>
      <c r="C190" s="254" t="s">
        <v>379</v>
      </c>
      <c r="D190" s="223"/>
      <c r="E190" s="224">
        <v>48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125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5">
      <c r="A191" s="219"/>
      <c r="B191" s="220"/>
      <c r="C191" s="254" t="s">
        <v>380</v>
      </c>
      <c r="D191" s="223"/>
      <c r="E191" s="224">
        <v>3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125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0.399999999999999" outlineLevel="1" x14ac:dyDescent="0.25">
      <c r="A192" s="233">
        <v>88</v>
      </c>
      <c r="B192" s="234" t="s">
        <v>381</v>
      </c>
      <c r="C192" s="252" t="s">
        <v>382</v>
      </c>
      <c r="D192" s="235" t="s">
        <v>181</v>
      </c>
      <c r="E192" s="236">
        <v>73</v>
      </c>
      <c r="F192" s="237">
        <v>914</v>
      </c>
      <c r="G192" s="238">
        <f>ROUND(E192*F192,2)</f>
        <v>66722</v>
      </c>
      <c r="H192" s="237">
        <v>555.54999999999995</v>
      </c>
      <c r="I192" s="238">
        <f>ROUND(E192*H192,2)</f>
        <v>40555.15</v>
      </c>
      <c r="J192" s="237">
        <v>358.45</v>
      </c>
      <c r="K192" s="238">
        <f>ROUND(E192*J192,2)</f>
        <v>26166.85</v>
      </c>
      <c r="L192" s="238">
        <v>21</v>
      </c>
      <c r="M192" s="238">
        <f>G192*(1+L192/100)</f>
        <v>80733.62</v>
      </c>
      <c r="N192" s="236">
        <v>1.58E-3</v>
      </c>
      <c r="O192" s="236">
        <f>ROUND(E192*N192,2)</f>
        <v>0.12</v>
      </c>
      <c r="P192" s="236">
        <v>0</v>
      </c>
      <c r="Q192" s="236">
        <f>ROUND(E192*P192,2)</f>
        <v>0</v>
      </c>
      <c r="R192" s="238" t="s">
        <v>182</v>
      </c>
      <c r="S192" s="238" t="s">
        <v>118</v>
      </c>
      <c r="T192" s="239" t="s">
        <v>118</v>
      </c>
      <c r="U192" s="222">
        <v>0.47670000000000001</v>
      </c>
      <c r="V192" s="222">
        <f>ROUND(E192*U192,2)</f>
        <v>34.799999999999997</v>
      </c>
      <c r="W192" s="222"/>
      <c r="X192" s="222" t="s">
        <v>132</v>
      </c>
      <c r="Y192" s="222" t="s">
        <v>120</v>
      </c>
      <c r="Z192" s="212"/>
      <c r="AA192" s="212"/>
      <c r="AB192" s="212"/>
      <c r="AC192" s="212"/>
      <c r="AD192" s="212"/>
      <c r="AE192" s="212"/>
      <c r="AF192" s="212"/>
      <c r="AG192" s="212" t="s">
        <v>133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5">
      <c r="A193" s="219"/>
      <c r="B193" s="220"/>
      <c r="C193" s="253" t="s">
        <v>361</v>
      </c>
      <c r="D193" s="241"/>
      <c r="E193" s="241"/>
      <c r="F193" s="241"/>
      <c r="G193" s="241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123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2" x14ac:dyDescent="0.25">
      <c r="A194" s="219"/>
      <c r="B194" s="220"/>
      <c r="C194" s="256" t="s">
        <v>362</v>
      </c>
      <c r="D194" s="249"/>
      <c r="E194" s="249"/>
      <c r="F194" s="249"/>
      <c r="G194" s="249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177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5">
      <c r="A195" s="219"/>
      <c r="B195" s="220"/>
      <c r="C195" s="254" t="s">
        <v>383</v>
      </c>
      <c r="D195" s="223"/>
      <c r="E195" s="224">
        <v>17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125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5">
      <c r="A196" s="219"/>
      <c r="B196" s="220"/>
      <c r="C196" s="254" t="s">
        <v>384</v>
      </c>
      <c r="D196" s="223"/>
      <c r="E196" s="224">
        <v>56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125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0.399999999999999" outlineLevel="1" x14ac:dyDescent="0.25">
      <c r="A197" s="233">
        <v>89</v>
      </c>
      <c r="B197" s="234" t="s">
        <v>385</v>
      </c>
      <c r="C197" s="252" t="s">
        <v>386</v>
      </c>
      <c r="D197" s="235" t="s">
        <v>181</v>
      </c>
      <c r="E197" s="236">
        <v>22</v>
      </c>
      <c r="F197" s="237">
        <v>1285</v>
      </c>
      <c r="G197" s="238">
        <f>ROUND(E197*F197,2)</f>
        <v>28270</v>
      </c>
      <c r="H197" s="237">
        <v>862.27</v>
      </c>
      <c r="I197" s="238">
        <f>ROUND(E197*H197,2)</f>
        <v>18969.939999999999</v>
      </c>
      <c r="J197" s="237">
        <v>422.73</v>
      </c>
      <c r="K197" s="238">
        <f>ROUND(E197*J197,2)</f>
        <v>9300.06</v>
      </c>
      <c r="L197" s="238">
        <v>21</v>
      </c>
      <c r="M197" s="238">
        <f>G197*(1+L197/100)</f>
        <v>34206.699999999997</v>
      </c>
      <c r="N197" s="236">
        <v>2.4299999999999999E-3</v>
      </c>
      <c r="O197" s="236">
        <f>ROUND(E197*N197,2)</f>
        <v>0.05</v>
      </c>
      <c r="P197" s="236">
        <v>0</v>
      </c>
      <c r="Q197" s="236">
        <f>ROUND(E197*P197,2)</f>
        <v>0</v>
      </c>
      <c r="R197" s="238" t="s">
        <v>182</v>
      </c>
      <c r="S197" s="238" t="s">
        <v>118</v>
      </c>
      <c r="T197" s="239" t="s">
        <v>118</v>
      </c>
      <c r="U197" s="222">
        <v>0.56179999999999997</v>
      </c>
      <c r="V197" s="222">
        <f>ROUND(E197*U197,2)</f>
        <v>12.36</v>
      </c>
      <c r="W197" s="222"/>
      <c r="X197" s="222" t="s">
        <v>132</v>
      </c>
      <c r="Y197" s="222" t="s">
        <v>120</v>
      </c>
      <c r="Z197" s="212"/>
      <c r="AA197" s="212"/>
      <c r="AB197" s="212"/>
      <c r="AC197" s="212"/>
      <c r="AD197" s="212"/>
      <c r="AE197" s="212"/>
      <c r="AF197" s="212"/>
      <c r="AG197" s="212" t="s">
        <v>133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25">
      <c r="A198" s="219"/>
      <c r="B198" s="220"/>
      <c r="C198" s="253" t="s">
        <v>361</v>
      </c>
      <c r="D198" s="241"/>
      <c r="E198" s="241"/>
      <c r="F198" s="241"/>
      <c r="G198" s="241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123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19"/>
      <c r="B199" s="220"/>
      <c r="C199" s="256" t="s">
        <v>362</v>
      </c>
      <c r="D199" s="249"/>
      <c r="E199" s="249"/>
      <c r="F199" s="249"/>
      <c r="G199" s="249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177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5">
      <c r="A200" s="219"/>
      <c r="B200" s="220"/>
      <c r="C200" s="254" t="s">
        <v>387</v>
      </c>
      <c r="D200" s="223"/>
      <c r="E200" s="224">
        <v>20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125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5">
      <c r="A201" s="219"/>
      <c r="B201" s="220"/>
      <c r="C201" s="254" t="s">
        <v>388</v>
      </c>
      <c r="D201" s="223"/>
      <c r="E201" s="224">
        <v>2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125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0.399999999999999" outlineLevel="1" x14ac:dyDescent="0.25">
      <c r="A202" s="233">
        <v>90</v>
      </c>
      <c r="B202" s="234" t="s">
        <v>389</v>
      </c>
      <c r="C202" s="252" t="s">
        <v>390</v>
      </c>
      <c r="D202" s="235" t="s">
        <v>181</v>
      </c>
      <c r="E202" s="236">
        <v>33</v>
      </c>
      <c r="F202" s="237">
        <v>1401</v>
      </c>
      <c r="G202" s="238">
        <f>ROUND(E202*F202,2)</f>
        <v>46233</v>
      </c>
      <c r="H202" s="237">
        <v>950.23</v>
      </c>
      <c r="I202" s="238">
        <f>ROUND(E202*H202,2)</f>
        <v>31357.59</v>
      </c>
      <c r="J202" s="237">
        <v>450.77</v>
      </c>
      <c r="K202" s="238">
        <f>ROUND(E202*J202,2)</f>
        <v>14875.41</v>
      </c>
      <c r="L202" s="238">
        <v>21</v>
      </c>
      <c r="M202" s="238">
        <f>G202*(1+L202/100)</f>
        <v>55941.93</v>
      </c>
      <c r="N202" s="236">
        <v>3.1700000000000001E-3</v>
      </c>
      <c r="O202" s="236">
        <f>ROUND(E202*N202,2)</f>
        <v>0.1</v>
      </c>
      <c r="P202" s="236">
        <v>0</v>
      </c>
      <c r="Q202" s="236">
        <f>ROUND(E202*P202,2)</f>
        <v>0</v>
      </c>
      <c r="R202" s="238" t="s">
        <v>182</v>
      </c>
      <c r="S202" s="238" t="s">
        <v>118</v>
      </c>
      <c r="T202" s="239" t="s">
        <v>118</v>
      </c>
      <c r="U202" s="222">
        <v>0.59899999999999998</v>
      </c>
      <c r="V202" s="222">
        <f>ROUND(E202*U202,2)</f>
        <v>19.77</v>
      </c>
      <c r="W202" s="222"/>
      <c r="X202" s="222" t="s">
        <v>132</v>
      </c>
      <c r="Y202" s="222" t="s">
        <v>120</v>
      </c>
      <c r="Z202" s="212"/>
      <c r="AA202" s="212"/>
      <c r="AB202" s="212"/>
      <c r="AC202" s="212"/>
      <c r="AD202" s="212"/>
      <c r="AE202" s="212"/>
      <c r="AF202" s="212"/>
      <c r="AG202" s="212" t="s">
        <v>133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5">
      <c r="A203" s="219"/>
      <c r="B203" s="220"/>
      <c r="C203" s="253" t="s">
        <v>361</v>
      </c>
      <c r="D203" s="241"/>
      <c r="E203" s="241"/>
      <c r="F203" s="241"/>
      <c r="G203" s="241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123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5">
      <c r="A204" s="219"/>
      <c r="B204" s="220"/>
      <c r="C204" s="256" t="s">
        <v>362</v>
      </c>
      <c r="D204" s="249"/>
      <c r="E204" s="249"/>
      <c r="F204" s="249"/>
      <c r="G204" s="249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177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5">
      <c r="A205" s="219"/>
      <c r="B205" s="220"/>
      <c r="C205" s="254" t="s">
        <v>391</v>
      </c>
      <c r="D205" s="223"/>
      <c r="E205" s="224">
        <v>33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125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33">
        <v>91</v>
      </c>
      <c r="B206" s="234" t="s">
        <v>392</v>
      </c>
      <c r="C206" s="252" t="s">
        <v>393</v>
      </c>
      <c r="D206" s="235" t="s">
        <v>181</v>
      </c>
      <c r="E206" s="236">
        <v>149</v>
      </c>
      <c r="F206" s="237">
        <v>63.3</v>
      </c>
      <c r="G206" s="238">
        <f>ROUND(E206*F206,2)</f>
        <v>9431.7000000000007</v>
      </c>
      <c r="H206" s="237">
        <v>13.01</v>
      </c>
      <c r="I206" s="238">
        <f>ROUND(E206*H206,2)</f>
        <v>1938.49</v>
      </c>
      <c r="J206" s="237">
        <v>50.29</v>
      </c>
      <c r="K206" s="238">
        <f>ROUND(E206*J206,2)</f>
        <v>7493.21</v>
      </c>
      <c r="L206" s="238">
        <v>21</v>
      </c>
      <c r="M206" s="238">
        <f>G206*(1+L206/100)</f>
        <v>11412.357</v>
      </c>
      <c r="N206" s="236">
        <v>1.8000000000000001E-4</v>
      </c>
      <c r="O206" s="236">
        <f>ROUND(E206*N206,2)</f>
        <v>0.03</v>
      </c>
      <c r="P206" s="236">
        <v>0</v>
      </c>
      <c r="Q206" s="236">
        <f>ROUND(E206*P206,2)</f>
        <v>0</v>
      </c>
      <c r="R206" s="238" t="s">
        <v>182</v>
      </c>
      <c r="S206" s="238" t="s">
        <v>118</v>
      </c>
      <c r="T206" s="239" t="s">
        <v>118</v>
      </c>
      <c r="U206" s="222">
        <v>6.7000000000000004E-2</v>
      </c>
      <c r="V206" s="222">
        <f>ROUND(E206*U206,2)</f>
        <v>9.98</v>
      </c>
      <c r="W206" s="222"/>
      <c r="X206" s="222" t="s">
        <v>132</v>
      </c>
      <c r="Y206" s="222" t="s">
        <v>120</v>
      </c>
      <c r="Z206" s="212"/>
      <c r="AA206" s="212"/>
      <c r="AB206" s="212"/>
      <c r="AC206" s="212"/>
      <c r="AD206" s="212"/>
      <c r="AE206" s="212"/>
      <c r="AF206" s="212"/>
      <c r="AG206" s="212" t="s">
        <v>133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5">
      <c r="A207" s="219"/>
      <c r="B207" s="220"/>
      <c r="C207" s="257" t="s">
        <v>394</v>
      </c>
      <c r="D207" s="250"/>
      <c r="E207" s="250"/>
      <c r="F207" s="250"/>
      <c r="G207" s="250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177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5">
      <c r="A208" s="219"/>
      <c r="B208" s="220"/>
      <c r="C208" s="254" t="s">
        <v>395</v>
      </c>
      <c r="D208" s="223"/>
      <c r="E208" s="224">
        <v>149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125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33">
        <v>92</v>
      </c>
      <c r="B209" s="234" t="s">
        <v>396</v>
      </c>
      <c r="C209" s="252" t="s">
        <v>397</v>
      </c>
      <c r="D209" s="235" t="s">
        <v>181</v>
      </c>
      <c r="E209" s="236">
        <v>1134</v>
      </c>
      <c r="F209" s="237">
        <v>20.7</v>
      </c>
      <c r="G209" s="238">
        <f>ROUND(E209*F209,2)</f>
        <v>23473.8</v>
      </c>
      <c r="H209" s="237">
        <v>0.28000000000000003</v>
      </c>
      <c r="I209" s="238">
        <f>ROUND(E209*H209,2)</f>
        <v>317.52</v>
      </c>
      <c r="J209" s="237">
        <v>20.420000000000002</v>
      </c>
      <c r="K209" s="238">
        <f>ROUND(E209*J209,2)</f>
        <v>23156.28</v>
      </c>
      <c r="L209" s="238">
        <v>21</v>
      </c>
      <c r="M209" s="238">
        <f>G209*(1+L209/100)</f>
        <v>28403.297999999999</v>
      </c>
      <c r="N209" s="236">
        <v>0</v>
      </c>
      <c r="O209" s="236">
        <f>ROUND(E209*N209,2)</f>
        <v>0</v>
      </c>
      <c r="P209" s="236">
        <v>0</v>
      </c>
      <c r="Q209" s="236">
        <f>ROUND(E209*P209,2)</f>
        <v>0</v>
      </c>
      <c r="R209" s="238" t="s">
        <v>182</v>
      </c>
      <c r="S209" s="238" t="s">
        <v>118</v>
      </c>
      <c r="T209" s="239" t="s">
        <v>118</v>
      </c>
      <c r="U209" s="222">
        <v>2.9000000000000001E-2</v>
      </c>
      <c r="V209" s="222">
        <f>ROUND(E209*U209,2)</f>
        <v>32.89</v>
      </c>
      <c r="W209" s="222"/>
      <c r="X209" s="222" t="s">
        <v>132</v>
      </c>
      <c r="Y209" s="222" t="s">
        <v>120</v>
      </c>
      <c r="Z209" s="212"/>
      <c r="AA209" s="212"/>
      <c r="AB209" s="212"/>
      <c r="AC209" s="212"/>
      <c r="AD209" s="212"/>
      <c r="AE209" s="212"/>
      <c r="AF209" s="212"/>
      <c r="AG209" s="212" t="s">
        <v>133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5">
      <c r="A210" s="219"/>
      <c r="B210" s="220"/>
      <c r="C210" s="257" t="s">
        <v>394</v>
      </c>
      <c r="D210" s="250"/>
      <c r="E210" s="250"/>
      <c r="F210" s="250"/>
      <c r="G210" s="250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177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5">
      <c r="A211" s="219"/>
      <c r="B211" s="220"/>
      <c r="C211" s="254" t="s">
        <v>398</v>
      </c>
      <c r="D211" s="223"/>
      <c r="E211" s="224">
        <v>1134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125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33">
        <v>93</v>
      </c>
      <c r="B212" s="234" t="s">
        <v>399</v>
      </c>
      <c r="C212" s="252" t="s">
        <v>400</v>
      </c>
      <c r="D212" s="235" t="s">
        <v>181</v>
      </c>
      <c r="E212" s="236">
        <v>108</v>
      </c>
      <c r="F212" s="237">
        <v>22.1</v>
      </c>
      <c r="G212" s="238">
        <f>ROUND(E212*F212,2)</f>
        <v>2386.8000000000002</v>
      </c>
      <c r="H212" s="237">
        <v>0.34</v>
      </c>
      <c r="I212" s="238">
        <f>ROUND(E212*H212,2)</f>
        <v>36.72</v>
      </c>
      <c r="J212" s="237">
        <v>21.76</v>
      </c>
      <c r="K212" s="238">
        <f>ROUND(E212*J212,2)</f>
        <v>2350.08</v>
      </c>
      <c r="L212" s="238">
        <v>21</v>
      </c>
      <c r="M212" s="238">
        <f>G212*(1+L212/100)</f>
        <v>2888.0280000000002</v>
      </c>
      <c r="N212" s="236">
        <v>0</v>
      </c>
      <c r="O212" s="236">
        <f>ROUND(E212*N212,2)</f>
        <v>0</v>
      </c>
      <c r="P212" s="236">
        <v>0</v>
      </c>
      <c r="Q212" s="236">
        <f>ROUND(E212*P212,2)</f>
        <v>0</v>
      </c>
      <c r="R212" s="238" t="s">
        <v>182</v>
      </c>
      <c r="S212" s="238" t="s">
        <v>118</v>
      </c>
      <c r="T212" s="239" t="s">
        <v>118</v>
      </c>
      <c r="U212" s="222">
        <v>3.1E-2</v>
      </c>
      <c r="V212" s="222">
        <f>ROUND(E212*U212,2)</f>
        <v>3.35</v>
      </c>
      <c r="W212" s="222"/>
      <c r="X212" s="222" t="s">
        <v>132</v>
      </c>
      <c r="Y212" s="222" t="s">
        <v>120</v>
      </c>
      <c r="Z212" s="212"/>
      <c r="AA212" s="212"/>
      <c r="AB212" s="212"/>
      <c r="AC212" s="212"/>
      <c r="AD212" s="212"/>
      <c r="AE212" s="212"/>
      <c r="AF212" s="212"/>
      <c r="AG212" s="212" t="s">
        <v>133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5">
      <c r="A213" s="219"/>
      <c r="B213" s="220"/>
      <c r="C213" s="257" t="s">
        <v>394</v>
      </c>
      <c r="D213" s="250"/>
      <c r="E213" s="250"/>
      <c r="F213" s="250"/>
      <c r="G213" s="250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177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33">
        <v>94</v>
      </c>
      <c r="B214" s="234" t="s">
        <v>401</v>
      </c>
      <c r="C214" s="252" t="s">
        <v>402</v>
      </c>
      <c r="D214" s="235" t="s">
        <v>181</v>
      </c>
      <c r="E214" s="236">
        <v>73</v>
      </c>
      <c r="F214" s="237">
        <v>30.1</v>
      </c>
      <c r="G214" s="238">
        <f>ROUND(E214*F214,2)</f>
        <v>2197.3000000000002</v>
      </c>
      <c r="H214" s="237">
        <v>0.54</v>
      </c>
      <c r="I214" s="238">
        <f>ROUND(E214*H214,2)</f>
        <v>39.42</v>
      </c>
      <c r="J214" s="237">
        <v>29.56</v>
      </c>
      <c r="K214" s="238">
        <f>ROUND(E214*J214,2)</f>
        <v>2157.88</v>
      </c>
      <c r="L214" s="238">
        <v>21</v>
      </c>
      <c r="M214" s="238">
        <f>G214*(1+L214/100)</f>
        <v>2658.7330000000002</v>
      </c>
      <c r="N214" s="236">
        <v>0</v>
      </c>
      <c r="O214" s="236">
        <f>ROUND(E214*N214,2)</f>
        <v>0</v>
      </c>
      <c r="P214" s="236">
        <v>0</v>
      </c>
      <c r="Q214" s="236">
        <f>ROUND(E214*P214,2)</f>
        <v>0</v>
      </c>
      <c r="R214" s="238" t="s">
        <v>182</v>
      </c>
      <c r="S214" s="238" t="s">
        <v>118</v>
      </c>
      <c r="T214" s="239" t="s">
        <v>118</v>
      </c>
      <c r="U214" s="222">
        <v>4.2000000000000003E-2</v>
      </c>
      <c r="V214" s="222">
        <f>ROUND(E214*U214,2)</f>
        <v>3.07</v>
      </c>
      <c r="W214" s="222"/>
      <c r="X214" s="222" t="s">
        <v>132</v>
      </c>
      <c r="Y214" s="222" t="s">
        <v>120</v>
      </c>
      <c r="Z214" s="212"/>
      <c r="AA214" s="212"/>
      <c r="AB214" s="212"/>
      <c r="AC214" s="212"/>
      <c r="AD214" s="212"/>
      <c r="AE214" s="212"/>
      <c r="AF214" s="212"/>
      <c r="AG214" s="212" t="s">
        <v>133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5">
      <c r="A215" s="219"/>
      <c r="B215" s="220"/>
      <c r="C215" s="257" t="s">
        <v>394</v>
      </c>
      <c r="D215" s="250"/>
      <c r="E215" s="250"/>
      <c r="F215" s="250"/>
      <c r="G215" s="250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177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33">
        <v>95</v>
      </c>
      <c r="B216" s="234" t="s">
        <v>403</v>
      </c>
      <c r="C216" s="252" t="s">
        <v>404</v>
      </c>
      <c r="D216" s="235" t="s">
        <v>181</v>
      </c>
      <c r="E216" s="236">
        <v>55</v>
      </c>
      <c r="F216" s="237">
        <v>38.6</v>
      </c>
      <c r="G216" s="238">
        <f>ROUND(E216*F216,2)</f>
        <v>2123</v>
      </c>
      <c r="H216" s="237">
        <v>0.64</v>
      </c>
      <c r="I216" s="238">
        <f>ROUND(E216*H216,2)</f>
        <v>35.200000000000003</v>
      </c>
      <c r="J216" s="237">
        <v>37.96</v>
      </c>
      <c r="K216" s="238">
        <f>ROUND(E216*J216,2)</f>
        <v>2087.8000000000002</v>
      </c>
      <c r="L216" s="238">
        <v>21</v>
      </c>
      <c r="M216" s="238">
        <f>G216*(1+L216/100)</f>
        <v>2568.83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8" t="s">
        <v>182</v>
      </c>
      <c r="S216" s="238" t="s">
        <v>118</v>
      </c>
      <c r="T216" s="239" t="s">
        <v>118</v>
      </c>
      <c r="U216" s="222">
        <v>0.05</v>
      </c>
      <c r="V216" s="222">
        <f>ROUND(E216*U216,2)</f>
        <v>2.75</v>
      </c>
      <c r="W216" s="222"/>
      <c r="X216" s="222" t="s">
        <v>132</v>
      </c>
      <c r="Y216" s="222" t="s">
        <v>120</v>
      </c>
      <c r="Z216" s="212"/>
      <c r="AA216" s="212"/>
      <c r="AB216" s="212"/>
      <c r="AC216" s="212"/>
      <c r="AD216" s="212"/>
      <c r="AE216" s="212"/>
      <c r="AF216" s="212"/>
      <c r="AG216" s="212" t="s">
        <v>133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5">
      <c r="A217" s="219"/>
      <c r="B217" s="220"/>
      <c r="C217" s="257" t="s">
        <v>394</v>
      </c>
      <c r="D217" s="250"/>
      <c r="E217" s="250"/>
      <c r="F217" s="250"/>
      <c r="G217" s="250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177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5">
      <c r="A218" s="219"/>
      <c r="B218" s="220"/>
      <c r="C218" s="254" t="s">
        <v>405</v>
      </c>
      <c r="D218" s="223"/>
      <c r="E218" s="224">
        <v>55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125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5">
      <c r="A219" s="233">
        <v>96</v>
      </c>
      <c r="B219" s="234" t="s">
        <v>406</v>
      </c>
      <c r="C219" s="252" t="s">
        <v>407</v>
      </c>
      <c r="D219" s="235" t="s">
        <v>181</v>
      </c>
      <c r="E219" s="236">
        <v>1519</v>
      </c>
      <c r="F219" s="237">
        <v>45.7</v>
      </c>
      <c r="G219" s="238">
        <f>ROUND(E219*F219,2)</f>
        <v>69418.3</v>
      </c>
      <c r="H219" s="237">
        <v>2.15</v>
      </c>
      <c r="I219" s="238">
        <f>ROUND(E219*H219,2)</f>
        <v>3265.85</v>
      </c>
      <c r="J219" s="237">
        <v>43.55</v>
      </c>
      <c r="K219" s="238">
        <f>ROUND(E219*J219,2)</f>
        <v>66152.45</v>
      </c>
      <c r="L219" s="238">
        <v>21</v>
      </c>
      <c r="M219" s="238">
        <f>G219*(1+L219/100)</f>
        <v>83996.142999999996</v>
      </c>
      <c r="N219" s="236">
        <v>1.0000000000000001E-5</v>
      </c>
      <c r="O219" s="236">
        <f>ROUND(E219*N219,2)</f>
        <v>0.02</v>
      </c>
      <c r="P219" s="236">
        <v>0</v>
      </c>
      <c r="Q219" s="236">
        <f>ROUND(E219*P219,2)</f>
        <v>0</v>
      </c>
      <c r="R219" s="238" t="s">
        <v>182</v>
      </c>
      <c r="S219" s="238" t="s">
        <v>118</v>
      </c>
      <c r="T219" s="239" t="s">
        <v>118</v>
      </c>
      <c r="U219" s="222">
        <v>6.2E-2</v>
      </c>
      <c r="V219" s="222">
        <f>ROUND(E219*U219,2)</f>
        <v>94.18</v>
      </c>
      <c r="W219" s="222"/>
      <c r="X219" s="222" t="s">
        <v>132</v>
      </c>
      <c r="Y219" s="222" t="s">
        <v>120</v>
      </c>
      <c r="Z219" s="212"/>
      <c r="AA219" s="212"/>
      <c r="AB219" s="212"/>
      <c r="AC219" s="212"/>
      <c r="AD219" s="212"/>
      <c r="AE219" s="212"/>
      <c r="AF219" s="212"/>
      <c r="AG219" s="212" t="s">
        <v>133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5">
      <c r="A220" s="219"/>
      <c r="B220" s="220"/>
      <c r="C220" s="257" t="s">
        <v>408</v>
      </c>
      <c r="D220" s="250"/>
      <c r="E220" s="250"/>
      <c r="F220" s="250"/>
      <c r="G220" s="250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177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5">
      <c r="A221" s="219"/>
      <c r="B221" s="220"/>
      <c r="C221" s="254" t="s">
        <v>409</v>
      </c>
      <c r="D221" s="223"/>
      <c r="E221" s="224">
        <v>1519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125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42">
        <v>97</v>
      </c>
      <c r="B222" s="243" t="s">
        <v>410</v>
      </c>
      <c r="C222" s="255" t="s">
        <v>411</v>
      </c>
      <c r="D222" s="244" t="s">
        <v>173</v>
      </c>
      <c r="E222" s="245">
        <v>163</v>
      </c>
      <c r="F222" s="246">
        <v>317.5</v>
      </c>
      <c r="G222" s="247">
        <f>ROUND(E222*F222,2)</f>
        <v>51752.5</v>
      </c>
      <c r="H222" s="246">
        <v>0</v>
      </c>
      <c r="I222" s="247">
        <f>ROUND(E222*H222,2)</f>
        <v>0</v>
      </c>
      <c r="J222" s="246">
        <v>317.5</v>
      </c>
      <c r="K222" s="247">
        <f>ROUND(E222*J222,2)</f>
        <v>51752.5</v>
      </c>
      <c r="L222" s="247">
        <v>21</v>
      </c>
      <c r="M222" s="247">
        <f>G222*(1+L222/100)</f>
        <v>62620.525000000001</v>
      </c>
      <c r="N222" s="245">
        <v>0</v>
      </c>
      <c r="O222" s="245">
        <f>ROUND(E222*N222,2)</f>
        <v>0</v>
      </c>
      <c r="P222" s="245">
        <v>0</v>
      </c>
      <c r="Q222" s="245">
        <f>ROUND(E222*P222,2)</f>
        <v>0</v>
      </c>
      <c r="R222" s="247" t="s">
        <v>182</v>
      </c>
      <c r="S222" s="247" t="s">
        <v>118</v>
      </c>
      <c r="T222" s="248" t="s">
        <v>118</v>
      </c>
      <c r="U222" s="222">
        <v>0.42499999999999999</v>
      </c>
      <c r="V222" s="222">
        <f>ROUND(E222*U222,2)</f>
        <v>69.28</v>
      </c>
      <c r="W222" s="222"/>
      <c r="X222" s="222" t="s">
        <v>132</v>
      </c>
      <c r="Y222" s="222" t="s">
        <v>120</v>
      </c>
      <c r="Z222" s="212"/>
      <c r="AA222" s="212"/>
      <c r="AB222" s="212"/>
      <c r="AC222" s="212"/>
      <c r="AD222" s="212"/>
      <c r="AE222" s="212"/>
      <c r="AF222" s="212"/>
      <c r="AG222" s="212" t="s">
        <v>133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5">
      <c r="A223" s="242">
        <v>98</v>
      </c>
      <c r="B223" s="243" t="s">
        <v>412</v>
      </c>
      <c r="C223" s="255" t="s">
        <v>413</v>
      </c>
      <c r="D223" s="244" t="s">
        <v>173</v>
      </c>
      <c r="E223" s="245">
        <v>7</v>
      </c>
      <c r="F223" s="246">
        <v>317.5</v>
      </c>
      <c r="G223" s="247">
        <f>ROUND(E223*F223,2)</f>
        <v>2222.5</v>
      </c>
      <c r="H223" s="246">
        <v>0</v>
      </c>
      <c r="I223" s="247">
        <f>ROUND(E223*H223,2)</f>
        <v>0</v>
      </c>
      <c r="J223" s="246">
        <v>317.5</v>
      </c>
      <c r="K223" s="247">
        <f>ROUND(E223*J223,2)</f>
        <v>2222.5</v>
      </c>
      <c r="L223" s="247">
        <v>21</v>
      </c>
      <c r="M223" s="247">
        <f>G223*(1+L223/100)</f>
        <v>2689.2249999999999</v>
      </c>
      <c r="N223" s="245">
        <v>0</v>
      </c>
      <c r="O223" s="245">
        <f>ROUND(E223*N223,2)</f>
        <v>0</v>
      </c>
      <c r="P223" s="245">
        <v>0</v>
      </c>
      <c r="Q223" s="245">
        <f>ROUND(E223*P223,2)</f>
        <v>0</v>
      </c>
      <c r="R223" s="247" t="s">
        <v>182</v>
      </c>
      <c r="S223" s="247" t="s">
        <v>118</v>
      </c>
      <c r="T223" s="248" t="s">
        <v>118</v>
      </c>
      <c r="U223" s="222">
        <v>0.42499999999999999</v>
      </c>
      <c r="V223" s="222">
        <f>ROUND(E223*U223,2)</f>
        <v>2.98</v>
      </c>
      <c r="W223" s="222"/>
      <c r="X223" s="222" t="s">
        <v>132</v>
      </c>
      <c r="Y223" s="222" t="s">
        <v>120</v>
      </c>
      <c r="Z223" s="212"/>
      <c r="AA223" s="212"/>
      <c r="AB223" s="212"/>
      <c r="AC223" s="212"/>
      <c r="AD223" s="212"/>
      <c r="AE223" s="212"/>
      <c r="AF223" s="212"/>
      <c r="AG223" s="212" t="s">
        <v>133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0.399999999999999" outlineLevel="1" x14ac:dyDescent="0.25">
      <c r="A224" s="242">
        <v>99</v>
      </c>
      <c r="B224" s="243" t="s">
        <v>414</v>
      </c>
      <c r="C224" s="255" t="s">
        <v>415</v>
      </c>
      <c r="D224" s="244" t="s">
        <v>173</v>
      </c>
      <c r="E224" s="245">
        <v>7</v>
      </c>
      <c r="F224" s="246">
        <v>9705</v>
      </c>
      <c r="G224" s="247">
        <f>ROUND(E224*F224,2)</f>
        <v>67935</v>
      </c>
      <c r="H224" s="246">
        <v>8690.44</v>
      </c>
      <c r="I224" s="247">
        <f>ROUND(E224*H224,2)</f>
        <v>60833.08</v>
      </c>
      <c r="J224" s="246">
        <v>1014.56</v>
      </c>
      <c r="K224" s="247">
        <f>ROUND(E224*J224,2)</f>
        <v>7101.92</v>
      </c>
      <c r="L224" s="247">
        <v>21</v>
      </c>
      <c r="M224" s="247">
        <f>G224*(1+L224/100)</f>
        <v>82201.349999999991</v>
      </c>
      <c r="N224" s="245">
        <v>0.03</v>
      </c>
      <c r="O224" s="245">
        <f>ROUND(E224*N224,2)</f>
        <v>0.21</v>
      </c>
      <c r="P224" s="245">
        <v>0</v>
      </c>
      <c r="Q224" s="245">
        <f>ROUND(E224*P224,2)</f>
        <v>0</v>
      </c>
      <c r="R224" s="247" t="s">
        <v>182</v>
      </c>
      <c r="S224" s="247" t="s">
        <v>118</v>
      </c>
      <c r="T224" s="248" t="s">
        <v>118</v>
      </c>
      <c r="U224" s="222">
        <v>1.6439999999999999</v>
      </c>
      <c r="V224" s="222">
        <f>ROUND(E224*U224,2)</f>
        <v>11.51</v>
      </c>
      <c r="W224" s="222"/>
      <c r="X224" s="222" t="s">
        <v>132</v>
      </c>
      <c r="Y224" s="222" t="s">
        <v>120</v>
      </c>
      <c r="Z224" s="212"/>
      <c r="AA224" s="212"/>
      <c r="AB224" s="212"/>
      <c r="AC224" s="212"/>
      <c r="AD224" s="212"/>
      <c r="AE224" s="212"/>
      <c r="AF224" s="212"/>
      <c r="AG224" s="212" t="s">
        <v>133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42">
        <v>100</v>
      </c>
      <c r="B225" s="243" t="s">
        <v>416</v>
      </c>
      <c r="C225" s="255" t="s">
        <v>417</v>
      </c>
      <c r="D225" s="244" t="s">
        <v>173</v>
      </c>
      <c r="E225" s="245">
        <v>7</v>
      </c>
      <c r="F225" s="246">
        <v>299.5</v>
      </c>
      <c r="G225" s="247">
        <f>ROUND(E225*F225,2)</f>
        <v>2096.5</v>
      </c>
      <c r="H225" s="246">
        <v>0</v>
      </c>
      <c r="I225" s="247">
        <f>ROUND(E225*H225,2)</f>
        <v>0</v>
      </c>
      <c r="J225" s="246">
        <v>299.5</v>
      </c>
      <c r="K225" s="247">
        <f>ROUND(E225*J225,2)</f>
        <v>2096.5</v>
      </c>
      <c r="L225" s="247">
        <v>21</v>
      </c>
      <c r="M225" s="247">
        <f>G225*(1+L225/100)</f>
        <v>2536.7649999999999</v>
      </c>
      <c r="N225" s="245">
        <v>0</v>
      </c>
      <c r="O225" s="245">
        <f>ROUND(E225*N225,2)</f>
        <v>0</v>
      </c>
      <c r="P225" s="245">
        <v>0</v>
      </c>
      <c r="Q225" s="245">
        <f>ROUND(E225*P225,2)</f>
        <v>0</v>
      </c>
      <c r="R225" s="247" t="s">
        <v>182</v>
      </c>
      <c r="S225" s="247" t="s">
        <v>118</v>
      </c>
      <c r="T225" s="248" t="s">
        <v>118</v>
      </c>
      <c r="U225" s="222">
        <v>0.29060000000000002</v>
      </c>
      <c r="V225" s="222">
        <f>ROUND(E225*U225,2)</f>
        <v>2.0299999999999998</v>
      </c>
      <c r="W225" s="222"/>
      <c r="X225" s="222" t="s">
        <v>132</v>
      </c>
      <c r="Y225" s="222" t="s">
        <v>120</v>
      </c>
      <c r="Z225" s="212"/>
      <c r="AA225" s="212"/>
      <c r="AB225" s="212"/>
      <c r="AC225" s="212"/>
      <c r="AD225" s="212"/>
      <c r="AE225" s="212"/>
      <c r="AF225" s="212"/>
      <c r="AG225" s="212" t="s">
        <v>133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42">
        <v>101</v>
      </c>
      <c r="B226" s="243" t="s">
        <v>418</v>
      </c>
      <c r="C226" s="255" t="s">
        <v>419</v>
      </c>
      <c r="D226" s="244" t="s">
        <v>173</v>
      </c>
      <c r="E226" s="245">
        <v>7</v>
      </c>
      <c r="F226" s="246">
        <v>136.5</v>
      </c>
      <c r="G226" s="247">
        <f>ROUND(E226*F226,2)</f>
        <v>955.5</v>
      </c>
      <c r="H226" s="246">
        <v>0</v>
      </c>
      <c r="I226" s="247">
        <f>ROUND(E226*H226,2)</f>
        <v>0</v>
      </c>
      <c r="J226" s="246">
        <v>136.5</v>
      </c>
      <c r="K226" s="247">
        <f>ROUND(E226*J226,2)</f>
        <v>955.5</v>
      </c>
      <c r="L226" s="247">
        <v>21</v>
      </c>
      <c r="M226" s="247">
        <f>G226*(1+L226/100)</f>
        <v>1156.155</v>
      </c>
      <c r="N226" s="245">
        <v>0</v>
      </c>
      <c r="O226" s="245">
        <f>ROUND(E226*N226,2)</f>
        <v>0</v>
      </c>
      <c r="P226" s="245">
        <v>0</v>
      </c>
      <c r="Q226" s="245">
        <f>ROUND(E226*P226,2)</f>
        <v>0</v>
      </c>
      <c r="R226" s="247" t="s">
        <v>182</v>
      </c>
      <c r="S226" s="247" t="s">
        <v>118</v>
      </c>
      <c r="T226" s="248" t="s">
        <v>118</v>
      </c>
      <c r="U226" s="222">
        <v>0.1321</v>
      </c>
      <c r="V226" s="222">
        <f>ROUND(E226*U226,2)</f>
        <v>0.92</v>
      </c>
      <c r="W226" s="222"/>
      <c r="X226" s="222" t="s">
        <v>132</v>
      </c>
      <c r="Y226" s="222" t="s">
        <v>120</v>
      </c>
      <c r="Z226" s="212"/>
      <c r="AA226" s="212"/>
      <c r="AB226" s="212"/>
      <c r="AC226" s="212"/>
      <c r="AD226" s="212"/>
      <c r="AE226" s="212"/>
      <c r="AF226" s="212"/>
      <c r="AG226" s="212" t="s">
        <v>133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42">
        <v>102</v>
      </c>
      <c r="B227" s="243" t="s">
        <v>420</v>
      </c>
      <c r="C227" s="255" t="s">
        <v>421</v>
      </c>
      <c r="D227" s="244" t="s">
        <v>173</v>
      </c>
      <c r="E227" s="245">
        <v>7</v>
      </c>
      <c r="F227" s="246">
        <v>272.5</v>
      </c>
      <c r="G227" s="247">
        <f>ROUND(E227*F227,2)</f>
        <v>1907.5</v>
      </c>
      <c r="H227" s="246">
        <v>0</v>
      </c>
      <c r="I227" s="247">
        <f>ROUND(E227*H227,2)</f>
        <v>0</v>
      </c>
      <c r="J227" s="246">
        <v>272.5</v>
      </c>
      <c r="K227" s="247">
        <f>ROUND(E227*J227,2)</f>
        <v>1907.5</v>
      </c>
      <c r="L227" s="247">
        <v>21</v>
      </c>
      <c r="M227" s="247">
        <f>G227*(1+L227/100)</f>
        <v>2308.0749999999998</v>
      </c>
      <c r="N227" s="245">
        <v>0</v>
      </c>
      <c r="O227" s="245">
        <f>ROUND(E227*N227,2)</f>
        <v>0</v>
      </c>
      <c r="P227" s="245">
        <v>0</v>
      </c>
      <c r="Q227" s="245">
        <f>ROUND(E227*P227,2)</f>
        <v>0</v>
      </c>
      <c r="R227" s="247" t="s">
        <v>182</v>
      </c>
      <c r="S227" s="247" t="s">
        <v>118</v>
      </c>
      <c r="T227" s="248" t="s">
        <v>118</v>
      </c>
      <c r="U227" s="222">
        <v>0.26419999999999999</v>
      </c>
      <c r="V227" s="222">
        <f>ROUND(E227*U227,2)</f>
        <v>1.85</v>
      </c>
      <c r="W227" s="222"/>
      <c r="X227" s="222" t="s">
        <v>132</v>
      </c>
      <c r="Y227" s="222" t="s">
        <v>120</v>
      </c>
      <c r="Z227" s="212"/>
      <c r="AA227" s="212"/>
      <c r="AB227" s="212"/>
      <c r="AC227" s="212"/>
      <c r="AD227" s="212"/>
      <c r="AE227" s="212"/>
      <c r="AF227" s="212"/>
      <c r="AG227" s="212" t="s">
        <v>133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42">
        <v>103</v>
      </c>
      <c r="B228" s="243" t="s">
        <v>422</v>
      </c>
      <c r="C228" s="255" t="s">
        <v>423</v>
      </c>
      <c r="D228" s="244" t="s">
        <v>173</v>
      </c>
      <c r="E228" s="245">
        <v>7</v>
      </c>
      <c r="F228" s="246">
        <v>515</v>
      </c>
      <c r="G228" s="247">
        <f>ROUND(E228*F228,2)</f>
        <v>3605</v>
      </c>
      <c r="H228" s="246">
        <v>369.64</v>
      </c>
      <c r="I228" s="247">
        <f>ROUND(E228*H228,2)</f>
        <v>2587.48</v>
      </c>
      <c r="J228" s="246">
        <v>145.36000000000001</v>
      </c>
      <c r="K228" s="247">
        <f>ROUND(E228*J228,2)</f>
        <v>1017.52</v>
      </c>
      <c r="L228" s="247">
        <v>21</v>
      </c>
      <c r="M228" s="247">
        <f>G228*(1+L228/100)</f>
        <v>4362.05</v>
      </c>
      <c r="N228" s="245">
        <v>3.1E-4</v>
      </c>
      <c r="O228" s="245">
        <f>ROUND(E228*N228,2)</f>
        <v>0</v>
      </c>
      <c r="P228" s="245">
        <v>0</v>
      </c>
      <c r="Q228" s="245">
        <f>ROUND(E228*P228,2)</f>
        <v>0</v>
      </c>
      <c r="R228" s="247" t="s">
        <v>182</v>
      </c>
      <c r="S228" s="247" t="s">
        <v>118</v>
      </c>
      <c r="T228" s="248" t="s">
        <v>118</v>
      </c>
      <c r="U228" s="222">
        <v>0.20699999999999999</v>
      </c>
      <c r="V228" s="222">
        <f>ROUND(E228*U228,2)</f>
        <v>1.45</v>
      </c>
      <c r="W228" s="222"/>
      <c r="X228" s="222" t="s">
        <v>132</v>
      </c>
      <c r="Y228" s="222" t="s">
        <v>120</v>
      </c>
      <c r="Z228" s="212"/>
      <c r="AA228" s="212"/>
      <c r="AB228" s="212"/>
      <c r="AC228" s="212"/>
      <c r="AD228" s="212"/>
      <c r="AE228" s="212"/>
      <c r="AF228" s="212"/>
      <c r="AG228" s="212" t="s">
        <v>133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42">
        <v>104</v>
      </c>
      <c r="B229" s="243" t="s">
        <v>424</v>
      </c>
      <c r="C229" s="255" t="s">
        <v>425</v>
      </c>
      <c r="D229" s="244" t="s">
        <v>173</v>
      </c>
      <c r="E229" s="245">
        <v>11</v>
      </c>
      <c r="F229" s="246">
        <v>736</v>
      </c>
      <c r="G229" s="247">
        <f>ROUND(E229*F229,2)</f>
        <v>8096</v>
      </c>
      <c r="H229" s="246">
        <v>576.6</v>
      </c>
      <c r="I229" s="247">
        <f>ROUND(E229*H229,2)</f>
        <v>6342.6</v>
      </c>
      <c r="J229" s="246">
        <v>159.4</v>
      </c>
      <c r="K229" s="247">
        <f>ROUND(E229*J229,2)</f>
        <v>1753.4</v>
      </c>
      <c r="L229" s="247">
        <v>21</v>
      </c>
      <c r="M229" s="247">
        <f>G229*(1+L229/100)</f>
        <v>9796.16</v>
      </c>
      <c r="N229" s="245">
        <v>4.8000000000000001E-4</v>
      </c>
      <c r="O229" s="245">
        <f>ROUND(E229*N229,2)</f>
        <v>0.01</v>
      </c>
      <c r="P229" s="245">
        <v>0</v>
      </c>
      <c r="Q229" s="245">
        <f>ROUND(E229*P229,2)</f>
        <v>0</v>
      </c>
      <c r="R229" s="247" t="s">
        <v>182</v>
      </c>
      <c r="S229" s="247" t="s">
        <v>118</v>
      </c>
      <c r="T229" s="248" t="s">
        <v>118</v>
      </c>
      <c r="U229" s="222">
        <v>0.22700000000000001</v>
      </c>
      <c r="V229" s="222">
        <f>ROUND(E229*U229,2)</f>
        <v>2.5</v>
      </c>
      <c r="W229" s="222"/>
      <c r="X229" s="222" t="s">
        <v>132</v>
      </c>
      <c r="Y229" s="222" t="s">
        <v>120</v>
      </c>
      <c r="Z229" s="212"/>
      <c r="AA229" s="212"/>
      <c r="AB229" s="212"/>
      <c r="AC229" s="212"/>
      <c r="AD229" s="212"/>
      <c r="AE229" s="212"/>
      <c r="AF229" s="212"/>
      <c r="AG229" s="212" t="s">
        <v>133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5">
      <c r="A230" s="242">
        <v>105</v>
      </c>
      <c r="B230" s="243" t="s">
        <v>426</v>
      </c>
      <c r="C230" s="255" t="s">
        <v>427</v>
      </c>
      <c r="D230" s="244" t="s">
        <v>173</v>
      </c>
      <c r="E230" s="245">
        <v>2</v>
      </c>
      <c r="F230" s="246">
        <v>1008</v>
      </c>
      <c r="G230" s="247">
        <f>ROUND(E230*F230,2)</f>
        <v>2016</v>
      </c>
      <c r="H230" s="246">
        <v>819.09</v>
      </c>
      <c r="I230" s="247">
        <f>ROUND(E230*H230,2)</f>
        <v>1638.18</v>
      </c>
      <c r="J230" s="246">
        <v>188.91</v>
      </c>
      <c r="K230" s="247">
        <f>ROUND(E230*J230,2)</f>
        <v>377.82</v>
      </c>
      <c r="L230" s="247">
        <v>21</v>
      </c>
      <c r="M230" s="247">
        <f>G230*(1+L230/100)</f>
        <v>2439.36</v>
      </c>
      <c r="N230" s="245">
        <v>6.8000000000000005E-4</v>
      </c>
      <c r="O230" s="245">
        <f>ROUND(E230*N230,2)</f>
        <v>0</v>
      </c>
      <c r="P230" s="245">
        <v>0</v>
      </c>
      <c r="Q230" s="245">
        <f>ROUND(E230*P230,2)</f>
        <v>0</v>
      </c>
      <c r="R230" s="247" t="s">
        <v>182</v>
      </c>
      <c r="S230" s="247" t="s">
        <v>118</v>
      </c>
      <c r="T230" s="248" t="s">
        <v>118</v>
      </c>
      <c r="U230" s="222">
        <v>0.26900000000000002</v>
      </c>
      <c r="V230" s="222">
        <f>ROUND(E230*U230,2)</f>
        <v>0.54</v>
      </c>
      <c r="W230" s="222"/>
      <c r="X230" s="222" t="s">
        <v>132</v>
      </c>
      <c r="Y230" s="222" t="s">
        <v>120</v>
      </c>
      <c r="Z230" s="212"/>
      <c r="AA230" s="212"/>
      <c r="AB230" s="212"/>
      <c r="AC230" s="212"/>
      <c r="AD230" s="212"/>
      <c r="AE230" s="212"/>
      <c r="AF230" s="212"/>
      <c r="AG230" s="212" t="s">
        <v>133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42">
        <v>106</v>
      </c>
      <c r="B231" s="243" t="s">
        <v>428</v>
      </c>
      <c r="C231" s="255" t="s">
        <v>429</v>
      </c>
      <c r="D231" s="244" t="s">
        <v>173</v>
      </c>
      <c r="E231" s="245">
        <v>1</v>
      </c>
      <c r="F231" s="246">
        <v>2150</v>
      </c>
      <c r="G231" s="247">
        <f>ROUND(E231*F231,2)</f>
        <v>2150</v>
      </c>
      <c r="H231" s="246">
        <v>1852.26</v>
      </c>
      <c r="I231" s="247">
        <f>ROUND(E231*H231,2)</f>
        <v>1852.26</v>
      </c>
      <c r="J231" s="246">
        <v>297.74</v>
      </c>
      <c r="K231" s="247">
        <f>ROUND(E231*J231,2)</f>
        <v>297.74</v>
      </c>
      <c r="L231" s="247">
        <v>21</v>
      </c>
      <c r="M231" s="247">
        <f>G231*(1+L231/100)</f>
        <v>2601.5</v>
      </c>
      <c r="N231" s="245">
        <v>1.6299999999999999E-3</v>
      </c>
      <c r="O231" s="245">
        <f>ROUND(E231*N231,2)</f>
        <v>0</v>
      </c>
      <c r="P231" s="245">
        <v>0</v>
      </c>
      <c r="Q231" s="245">
        <f>ROUND(E231*P231,2)</f>
        <v>0</v>
      </c>
      <c r="R231" s="247" t="s">
        <v>182</v>
      </c>
      <c r="S231" s="247" t="s">
        <v>118</v>
      </c>
      <c r="T231" s="248" t="s">
        <v>118</v>
      </c>
      <c r="U231" s="222">
        <v>0.42399999999999999</v>
      </c>
      <c r="V231" s="222">
        <f>ROUND(E231*U231,2)</f>
        <v>0.42</v>
      </c>
      <c r="W231" s="222"/>
      <c r="X231" s="222" t="s">
        <v>132</v>
      </c>
      <c r="Y231" s="222" t="s">
        <v>120</v>
      </c>
      <c r="Z231" s="212"/>
      <c r="AA231" s="212"/>
      <c r="AB231" s="212"/>
      <c r="AC231" s="212"/>
      <c r="AD231" s="212"/>
      <c r="AE231" s="212"/>
      <c r="AF231" s="212"/>
      <c r="AG231" s="212" t="s">
        <v>133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42">
        <v>107</v>
      </c>
      <c r="B232" s="243" t="s">
        <v>430</v>
      </c>
      <c r="C232" s="255" t="s">
        <v>431</v>
      </c>
      <c r="D232" s="244" t="s">
        <v>173</v>
      </c>
      <c r="E232" s="245">
        <v>1</v>
      </c>
      <c r="F232" s="246">
        <v>4160</v>
      </c>
      <c r="G232" s="247">
        <f>ROUND(E232*F232,2)</f>
        <v>4160</v>
      </c>
      <c r="H232" s="246">
        <v>3782.21</v>
      </c>
      <c r="I232" s="247">
        <f>ROUND(E232*H232,2)</f>
        <v>3782.21</v>
      </c>
      <c r="J232" s="246">
        <v>377.79</v>
      </c>
      <c r="K232" s="247">
        <f>ROUND(E232*J232,2)</f>
        <v>377.79</v>
      </c>
      <c r="L232" s="247">
        <v>21</v>
      </c>
      <c r="M232" s="247">
        <f>G232*(1+L232/100)</f>
        <v>5033.5999999999995</v>
      </c>
      <c r="N232" s="245">
        <v>3.1099999999999999E-3</v>
      </c>
      <c r="O232" s="245">
        <f>ROUND(E232*N232,2)</f>
        <v>0</v>
      </c>
      <c r="P232" s="245">
        <v>0</v>
      </c>
      <c r="Q232" s="245">
        <f>ROUND(E232*P232,2)</f>
        <v>0</v>
      </c>
      <c r="R232" s="247" t="s">
        <v>182</v>
      </c>
      <c r="S232" s="247" t="s">
        <v>118</v>
      </c>
      <c r="T232" s="248" t="s">
        <v>118</v>
      </c>
      <c r="U232" s="222">
        <v>0.53800000000000003</v>
      </c>
      <c r="V232" s="222">
        <f>ROUND(E232*U232,2)</f>
        <v>0.54</v>
      </c>
      <c r="W232" s="222"/>
      <c r="X232" s="222" t="s">
        <v>132</v>
      </c>
      <c r="Y232" s="222" t="s">
        <v>120</v>
      </c>
      <c r="Z232" s="212"/>
      <c r="AA232" s="212"/>
      <c r="AB232" s="212"/>
      <c r="AC232" s="212"/>
      <c r="AD232" s="212"/>
      <c r="AE232" s="212"/>
      <c r="AF232" s="212"/>
      <c r="AG232" s="212" t="s">
        <v>133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42">
        <v>108</v>
      </c>
      <c r="B233" s="243" t="s">
        <v>432</v>
      </c>
      <c r="C233" s="255" t="s">
        <v>433</v>
      </c>
      <c r="D233" s="244" t="s">
        <v>173</v>
      </c>
      <c r="E233" s="245">
        <v>16</v>
      </c>
      <c r="F233" s="246">
        <v>522</v>
      </c>
      <c r="G233" s="247">
        <f>ROUND(E233*F233,2)</f>
        <v>8352</v>
      </c>
      <c r="H233" s="246">
        <v>406.12</v>
      </c>
      <c r="I233" s="247">
        <f>ROUND(E233*H233,2)</f>
        <v>6497.92</v>
      </c>
      <c r="J233" s="246">
        <v>115.88</v>
      </c>
      <c r="K233" s="247">
        <f>ROUND(E233*J233,2)</f>
        <v>1854.08</v>
      </c>
      <c r="L233" s="247">
        <v>21</v>
      </c>
      <c r="M233" s="247">
        <f>G233*(1+L233/100)</f>
        <v>10105.92</v>
      </c>
      <c r="N233" s="245">
        <v>2.5999999999999998E-4</v>
      </c>
      <c r="O233" s="245">
        <f>ROUND(E233*N233,2)</f>
        <v>0</v>
      </c>
      <c r="P233" s="245">
        <v>0</v>
      </c>
      <c r="Q233" s="245">
        <f>ROUND(E233*P233,2)</f>
        <v>0</v>
      </c>
      <c r="R233" s="247" t="s">
        <v>182</v>
      </c>
      <c r="S233" s="247" t="s">
        <v>118</v>
      </c>
      <c r="T233" s="248" t="s">
        <v>118</v>
      </c>
      <c r="U233" s="222">
        <v>0.16500000000000001</v>
      </c>
      <c r="V233" s="222">
        <f>ROUND(E233*U233,2)</f>
        <v>2.64</v>
      </c>
      <c r="W233" s="222"/>
      <c r="X233" s="222" t="s">
        <v>132</v>
      </c>
      <c r="Y233" s="222" t="s">
        <v>120</v>
      </c>
      <c r="Z233" s="212"/>
      <c r="AA233" s="212"/>
      <c r="AB233" s="212"/>
      <c r="AC233" s="212"/>
      <c r="AD233" s="212"/>
      <c r="AE233" s="212"/>
      <c r="AF233" s="212"/>
      <c r="AG233" s="212" t="s">
        <v>133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42">
        <v>109</v>
      </c>
      <c r="B234" s="243" t="s">
        <v>434</v>
      </c>
      <c r="C234" s="255" t="s">
        <v>435</v>
      </c>
      <c r="D234" s="244" t="s">
        <v>173</v>
      </c>
      <c r="E234" s="245">
        <v>4</v>
      </c>
      <c r="F234" s="246">
        <v>676</v>
      </c>
      <c r="G234" s="247">
        <f>ROUND(E234*F234,2)</f>
        <v>2704</v>
      </c>
      <c r="H234" s="246">
        <v>530.64</v>
      </c>
      <c r="I234" s="247">
        <f>ROUND(E234*H234,2)</f>
        <v>2122.56</v>
      </c>
      <c r="J234" s="246">
        <v>145.36000000000001</v>
      </c>
      <c r="K234" s="247">
        <f>ROUND(E234*J234,2)</f>
        <v>581.44000000000005</v>
      </c>
      <c r="L234" s="247">
        <v>21</v>
      </c>
      <c r="M234" s="247">
        <f>G234*(1+L234/100)</f>
        <v>3271.8399999999997</v>
      </c>
      <c r="N234" s="245">
        <v>3.8999999999999999E-4</v>
      </c>
      <c r="O234" s="245">
        <f>ROUND(E234*N234,2)</f>
        <v>0</v>
      </c>
      <c r="P234" s="245">
        <v>0</v>
      </c>
      <c r="Q234" s="245">
        <f>ROUND(E234*P234,2)</f>
        <v>0</v>
      </c>
      <c r="R234" s="247" t="s">
        <v>182</v>
      </c>
      <c r="S234" s="247" t="s">
        <v>118</v>
      </c>
      <c r="T234" s="248" t="s">
        <v>118</v>
      </c>
      <c r="U234" s="222">
        <v>0.20699999999999999</v>
      </c>
      <c r="V234" s="222">
        <f>ROUND(E234*U234,2)</f>
        <v>0.83</v>
      </c>
      <c r="W234" s="222"/>
      <c r="X234" s="222" t="s">
        <v>132</v>
      </c>
      <c r="Y234" s="222" t="s">
        <v>120</v>
      </c>
      <c r="Z234" s="212"/>
      <c r="AA234" s="212"/>
      <c r="AB234" s="212"/>
      <c r="AC234" s="212"/>
      <c r="AD234" s="212"/>
      <c r="AE234" s="212"/>
      <c r="AF234" s="212"/>
      <c r="AG234" s="212" t="s">
        <v>133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42">
        <v>110</v>
      </c>
      <c r="B235" s="243" t="s">
        <v>436</v>
      </c>
      <c r="C235" s="255" t="s">
        <v>437</v>
      </c>
      <c r="D235" s="244" t="s">
        <v>173</v>
      </c>
      <c r="E235" s="245">
        <v>18</v>
      </c>
      <c r="F235" s="246">
        <v>903</v>
      </c>
      <c r="G235" s="247">
        <f>ROUND(E235*F235,2)</f>
        <v>16254</v>
      </c>
      <c r="H235" s="246">
        <v>743.6</v>
      </c>
      <c r="I235" s="247">
        <f>ROUND(E235*H235,2)</f>
        <v>13384.8</v>
      </c>
      <c r="J235" s="246">
        <v>159.4</v>
      </c>
      <c r="K235" s="247">
        <f>ROUND(E235*J235,2)</f>
        <v>2869.2</v>
      </c>
      <c r="L235" s="247">
        <v>21</v>
      </c>
      <c r="M235" s="247">
        <f>G235*(1+L235/100)</f>
        <v>19667.34</v>
      </c>
      <c r="N235" s="245">
        <v>5.6999999999999998E-4</v>
      </c>
      <c r="O235" s="245">
        <f>ROUND(E235*N235,2)</f>
        <v>0.01</v>
      </c>
      <c r="P235" s="245">
        <v>0</v>
      </c>
      <c r="Q235" s="245">
        <f>ROUND(E235*P235,2)</f>
        <v>0</v>
      </c>
      <c r="R235" s="247" t="s">
        <v>182</v>
      </c>
      <c r="S235" s="247" t="s">
        <v>118</v>
      </c>
      <c r="T235" s="248" t="s">
        <v>118</v>
      </c>
      <c r="U235" s="222">
        <v>0.22700000000000001</v>
      </c>
      <c r="V235" s="222">
        <f>ROUND(E235*U235,2)</f>
        <v>4.09</v>
      </c>
      <c r="W235" s="222"/>
      <c r="X235" s="222" t="s">
        <v>132</v>
      </c>
      <c r="Y235" s="222" t="s">
        <v>120</v>
      </c>
      <c r="Z235" s="212"/>
      <c r="AA235" s="212"/>
      <c r="AB235" s="212"/>
      <c r="AC235" s="212"/>
      <c r="AD235" s="212"/>
      <c r="AE235" s="212"/>
      <c r="AF235" s="212"/>
      <c r="AG235" s="212" t="s">
        <v>133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42">
        <v>111</v>
      </c>
      <c r="B236" s="243" t="s">
        <v>438</v>
      </c>
      <c r="C236" s="255" t="s">
        <v>439</v>
      </c>
      <c r="D236" s="244" t="s">
        <v>173</v>
      </c>
      <c r="E236" s="245">
        <v>4</v>
      </c>
      <c r="F236" s="246">
        <v>1231</v>
      </c>
      <c r="G236" s="247">
        <f>ROUND(E236*F236,2)</f>
        <v>4924</v>
      </c>
      <c r="H236" s="246">
        <v>1042.0899999999999</v>
      </c>
      <c r="I236" s="247">
        <f>ROUND(E236*H236,2)</f>
        <v>4168.3599999999997</v>
      </c>
      <c r="J236" s="246">
        <v>188.91</v>
      </c>
      <c r="K236" s="247">
        <f>ROUND(E236*J236,2)</f>
        <v>755.64</v>
      </c>
      <c r="L236" s="247">
        <v>21</v>
      </c>
      <c r="M236" s="247">
        <f>G236*(1+L236/100)</f>
        <v>5958.04</v>
      </c>
      <c r="N236" s="245">
        <v>8.0000000000000004E-4</v>
      </c>
      <c r="O236" s="245">
        <f>ROUND(E236*N236,2)</f>
        <v>0</v>
      </c>
      <c r="P236" s="245">
        <v>0</v>
      </c>
      <c r="Q236" s="245">
        <f>ROUND(E236*P236,2)</f>
        <v>0</v>
      </c>
      <c r="R236" s="247" t="s">
        <v>182</v>
      </c>
      <c r="S236" s="247" t="s">
        <v>118</v>
      </c>
      <c r="T236" s="248" t="s">
        <v>118</v>
      </c>
      <c r="U236" s="222">
        <v>0.26900000000000002</v>
      </c>
      <c r="V236" s="222">
        <f>ROUND(E236*U236,2)</f>
        <v>1.08</v>
      </c>
      <c r="W236" s="222"/>
      <c r="X236" s="222" t="s">
        <v>132</v>
      </c>
      <c r="Y236" s="222" t="s">
        <v>120</v>
      </c>
      <c r="Z236" s="212"/>
      <c r="AA236" s="212"/>
      <c r="AB236" s="212"/>
      <c r="AC236" s="212"/>
      <c r="AD236" s="212"/>
      <c r="AE236" s="212"/>
      <c r="AF236" s="212"/>
      <c r="AG236" s="212" t="s">
        <v>133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42">
        <v>112</v>
      </c>
      <c r="B237" s="243" t="s">
        <v>440</v>
      </c>
      <c r="C237" s="255" t="s">
        <v>441</v>
      </c>
      <c r="D237" s="244" t="s">
        <v>173</v>
      </c>
      <c r="E237" s="245">
        <v>4</v>
      </c>
      <c r="F237" s="246">
        <v>601</v>
      </c>
      <c r="G237" s="247">
        <f>ROUND(E237*F237,2)</f>
        <v>2404</v>
      </c>
      <c r="H237" s="246">
        <v>441.6</v>
      </c>
      <c r="I237" s="247">
        <f>ROUND(E237*H237,2)</f>
        <v>1766.4</v>
      </c>
      <c r="J237" s="246">
        <v>159.4</v>
      </c>
      <c r="K237" s="247">
        <f>ROUND(E237*J237,2)</f>
        <v>637.6</v>
      </c>
      <c r="L237" s="247">
        <v>21</v>
      </c>
      <c r="M237" s="247">
        <f>G237*(1+L237/100)</f>
        <v>2908.8399999999997</v>
      </c>
      <c r="N237" s="245">
        <v>0</v>
      </c>
      <c r="O237" s="245">
        <f>ROUND(E237*N237,2)</f>
        <v>0</v>
      </c>
      <c r="P237" s="245">
        <v>0</v>
      </c>
      <c r="Q237" s="245">
        <f>ROUND(E237*P237,2)</f>
        <v>0</v>
      </c>
      <c r="R237" s="247" t="s">
        <v>182</v>
      </c>
      <c r="S237" s="247" t="s">
        <v>118</v>
      </c>
      <c r="T237" s="248" t="s">
        <v>118</v>
      </c>
      <c r="U237" s="222">
        <v>0.22700000000000001</v>
      </c>
      <c r="V237" s="222">
        <f>ROUND(E237*U237,2)</f>
        <v>0.91</v>
      </c>
      <c r="W237" s="222"/>
      <c r="X237" s="222" t="s">
        <v>132</v>
      </c>
      <c r="Y237" s="222" t="s">
        <v>120</v>
      </c>
      <c r="Z237" s="212"/>
      <c r="AA237" s="212"/>
      <c r="AB237" s="212"/>
      <c r="AC237" s="212"/>
      <c r="AD237" s="212"/>
      <c r="AE237" s="212"/>
      <c r="AF237" s="212"/>
      <c r="AG237" s="212" t="s">
        <v>133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42">
        <v>113</v>
      </c>
      <c r="B238" s="243" t="s">
        <v>442</v>
      </c>
      <c r="C238" s="255" t="s">
        <v>443</v>
      </c>
      <c r="D238" s="244" t="s">
        <v>173</v>
      </c>
      <c r="E238" s="245">
        <v>2</v>
      </c>
      <c r="F238" s="246">
        <v>360</v>
      </c>
      <c r="G238" s="247">
        <f>ROUND(E238*F238,2)</f>
        <v>720</v>
      </c>
      <c r="H238" s="246">
        <v>244.12</v>
      </c>
      <c r="I238" s="247">
        <f>ROUND(E238*H238,2)</f>
        <v>488.24</v>
      </c>
      <c r="J238" s="246">
        <v>115.88</v>
      </c>
      <c r="K238" s="247">
        <f>ROUND(E238*J238,2)</f>
        <v>231.76</v>
      </c>
      <c r="L238" s="247">
        <v>21</v>
      </c>
      <c r="M238" s="247">
        <f>G238*(1+L238/100)</f>
        <v>871.19999999999993</v>
      </c>
      <c r="N238" s="245">
        <v>1.1E-4</v>
      </c>
      <c r="O238" s="245">
        <f>ROUND(E238*N238,2)</f>
        <v>0</v>
      </c>
      <c r="P238" s="245">
        <v>0</v>
      </c>
      <c r="Q238" s="245">
        <f>ROUND(E238*P238,2)</f>
        <v>0</v>
      </c>
      <c r="R238" s="247" t="s">
        <v>182</v>
      </c>
      <c r="S238" s="247" t="s">
        <v>118</v>
      </c>
      <c r="T238" s="248" t="s">
        <v>118</v>
      </c>
      <c r="U238" s="222">
        <v>0.16500000000000001</v>
      </c>
      <c r="V238" s="222">
        <f>ROUND(E238*U238,2)</f>
        <v>0.33</v>
      </c>
      <c r="W238" s="222"/>
      <c r="X238" s="222" t="s">
        <v>132</v>
      </c>
      <c r="Y238" s="222" t="s">
        <v>120</v>
      </c>
      <c r="Z238" s="212"/>
      <c r="AA238" s="212"/>
      <c r="AB238" s="212"/>
      <c r="AC238" s="212"/>
      <c r="AD238" s="212"/>
      <c r="AE238" s="212"/>
      <c r="AF238" s="212"/>
      <c r="AG238" s="212" t="s">
        <v>133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42">
        <v>114</v>
      </c>
      <c r="B239" s="243" t="s">
        <v>444</v>
      </c>
      <c r="C239" s="255" t="s">
        <v>445</v>
      </c>
      <c r="D239" s="244" t="s">
        <v>173</v>
      </c>
      <c r="E239" s="245">
        <v>4</v>
      </c>
      <c r="F239" s="246">
        <v>586</v>
      </c>
      <c r="G239" s="247">
        <f>ROUND(E239*F239,2)</f>
        <v>2344</v>
      </c>
      <c r="H239" s="246">
        <v>426.6</v>
      </c>
      <c r="I239" s="247">
        <f>ROUND(E239*H239,2)</f>
        <v>1706.4</v>
      </c>
      <c r="J239" s="246">
        <v>159.4</v>
      </c>
      <c r="K239" s="247">
        <f>ROUND(E239*J239,2)</f>
        <v>637.6</v>
      </c>
      <c r="L239" s="247">
        <v>21</v>
      </c>
      <c r="M239" s="247">
        <f>G239*(1+L239/100)</f>
        <v>2836.24</v>
      </c>
      <c r="N239" s="245">
        <v>2.7E-4</v>
      </c>
      <c r="O239" s="245">
        <f>ROUND(E239*N239,2)</f>
        <v>0</v>
      </c>
      <c r="P239" s="245">
        <v>0</v>
      </c>
      <c r="Q239" s="245">
        <f>ROUND(E239*P239,2)</f>
        <v>0</v>
      </c>
      <c r="R239" s="247" t="s">
        <v>182</v>
      </c>
      <c r="S239" s="247" t="s">
        <v>118</v>
      </c>
      <c r="T239" s="248" t="s">
        <v>118</v>
      </c>
      <c r="U239" s="222">
        <v>0.22700000000000001</v>
      </c>
      <c r="V239" s="222">
        <f>ROUND(E239*U239,2)</f>
        <v>0.91</v>
      </c>
      <c r="W239" s="222"/>
      <c r="X239" s="222" t="s">
        <v>132</v>
      </c>
      <c r="Y239" s="222" t="s">
        <v>120</v>
      </c>
      <c r="Z239" s="212"/>
      <c r="AA239" s="212"/>
      <c r="AB239" s="212"/>
      <c r="AC239" s="212"/>
      <c r="AD239" s="212"/>
      <c r="AE239" s="212"/>
      <c r="AF239" s="212"/>
      <c r="AG239" s="212" t="s">
        <v>133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42">
        <v>115</v>
      </c>
      <c r="B240" s="243" t="s">
        <v>446</v>
      </c>
      <c r="C240" s="255" t="s">
        <v>447</v>
      </c>
      <c r="D240" s="244" t="s">
        <v>173</v>
      </c>
      <c r="E240" s="245">
        <v>11</v>
      </c>
      <c r="F240" s="246">
        <v>120.5</v>
      </c>
      <c r="G240" s="247">
        <f>ROUND(E240*F240,2)</f>
        <v>1325.5</v>
      </c>
      <c r="H240" s="246">
        <v>4.3</v>
      </c>
      <c r="I240" s="247">
        <f>ROUND(E240*H240,2)</f>
        <v>47.3</v>
      </c>
      <c r="J240" s="246">
        <v>116.2</v>
      </c>
      <c r="K240" s="247">
        <f>ROUND(E240*J240,2)</f>
        <v>1278.2</v>
      </c>
      <c r="L240" s="247">
        <v>21</v>
      </c>
      <c r="M240" s="247">
        <f>G240*(1+L240/100)</f>
        <v>1603.855</v>
      </c>
      <c r="N240" s="245">
        <v>0</v>
      </c>
      <c r="O240" s="245">
        <f>ROUND(E240*N240,2)</f>
        <v>0</v>
      </c>
      <c r="P240" s="245">
        <v>0</v>
      </c>
      <c r="Q240" s="245">
        <f>ROUND(E240*P240,2)</f>
        <v>0</v>
      </c>
      <c r="R240" s="247" t="s">
        <v>182</v>
      </c>
      <c r="S240" s="247" t="s">
        <v>118</v>
      </c>
      <c r="T240" s="248" t="s">
        <v>118</v>
      </c>
      <c r="U240" s="222">
        <v>0.16500000000000001</v>
      </c>
      <c r="V240" s="222">
        <f>ROUND(E240*U240,2)</f>
        <v>1.82</v>
      </c>
      <c r="W240" s="222"/>
      <c r="X240" s="222" t="s">
        <v>132</v>
      </c>
      <c r="Y240" s="222" t="s">
        <v>120</v>
      </c>
      <c r="Z240" s="212"/>
      <c r="AA240" s="212"/>
      <c r="AB240" s="212"/>
      <c r="AC240" s="212"/>
      <c r="AD240" s="212"/>
      <c r="AE240" s="212"/>
      <c r="AF240" s="212"/>
      <c r="AG240" s="212" t="s">
        <v>133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42">
        <v>116</v>
      </c>
      <c r="B241" s="243" t="s">
        <v>448</v>
      </c>
      <c r="C241" s="255" t="s">
        <v>449</v>
      </c>
      <c r="D241" s="244" t="s">
        <v>173</v>
      </c>
      <c r="E241" s="245">
        <v>11</v>
      </c>
      <c r="F241" s="246">
        <v>2035</v>
      </c>
      <c r="G241" s="247">
        <f>ROUND(E241*F241,2)</f>
        <v>22385</v>
      </c>
      <c r="H241" s="246">
        <v>2035</v>
      </c>
      <c r="I241" s="247">
        <f>ROUND(E241*H241,2)</f>
        <v>22385</v>
      </c>
      <c r="J241" s="246">
        <v>0</v>
      </c>
      <c r="K241" s="247">
        <f>ROUND(E241*J241,2)</f>
        <v>0</v>
      </c>
      <c r="L241" s="247">
        <v>21</v>
      </c>
      <c r="M241" s="247">
        <f>G241*(1+L241/100)</f>
        <v>27085.85</v>
      </c>
      <c r="N241" s="245">
        <v>5.0000000000000001E-4</v>
      </c>
      <c r="O241" s="245">
        <f>ROUND(E241*N241,2)</f>
        <v>0.01</v>
      </c>
      <c r="P241" s="245">
        <v>0</v>
      </c>
      <c r="Q241" s="245">
        <f>ROUND(E241*P241,2)</f>
        <v>0</v>
      </c>
      <c r="R241" s="247" t="s">
        <v>225</v>
      </c>
      <c r="S241" s="247" t="s">
        <v>118</v>
      </c>
      <c r="T241" s="248" t="s">
        <v>118</v>
      </c>
      <c r="U241" s="222">
        <v>0</v>
      </c>
      <c r="V241" s="222">
        <f>ROUND(E241*U241,2)</f>
        <v>0</v>
      </c>
      <c r="W241" s="222"/>
      <c r="X241" s="222" t="s">
        <v>226</v>
      </c>
      <c r="Y241" s="222" t="s">
        <v>120</v>
      </c>
      <c r="Z241" s="212"/>
      <c r="AA241" s="212"/>
      <c r="AB241" s="212"/>
      <c r="AC241" s="212"/>
      <c r="AD241" s="212"/>
      <c r="AE241" s="212"/>
      <c r="AF241" s="212"/>
      <c r="AG241" s="212" t="s">
        <v>227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42">
        <v>117</v>
      </c>
      <c r="B242" s="243" t="s">
        <v>450</v>
      </c>
      <c r="C242" s="255" t="s">
        <v>451</v>
      </c>
      <c r="D242" s="244" t="s">
        <v>173</v>
      </c>
      <c r="E242" s="245">
        <v>1</v>
      </c>
      <c r="F242" s="246">
        <v>325</v>
      </c>
      <c r="G242" s="247">
        <f>ROUND(E242*F242,2)</f>
        <v>325</v>
      </c>
      <c r="H242" s="246">
        <v>27.26</v>
      </c>
      <c r="I242" s="247">
        <f>ROUND(E242*H242,2)</f>
        <v>27.26</v>
      </c>
      <c r="J242" s="246">
        <v>297.74</v>
      </c>
      <c r="K242" s="247">
        <f>ROUND(E242*J242,2)</f>
        <v>297.74</v>
      </c>
      <c r="L242" s="247">
        <v>21</v>
      </c>
      <c r="M242" s="247">
        <f>G242*(1+L242/100)</f>
        <v>393.25</v>
      </c>
      <c r="N242" s="245">
        <v>0</v>
      </c>
      <c r="O242" s="245">
        <f>ROUND(E242*N242,2)</f>
        <v>0</v>
      </c>
      <c r="P242" s="245">
        <v>0</v>
      </c>
      <c r="Q242" s="245">
        <f>ROUND(E242*P242,2)</f>
        <v>0</v>
      </c>
      <c r="R242" s="247" t="s">
        <v>182</v>
      </c>
      <c r="S242" s="247" t="s">
        <v>118</v>
      </c>
      <c r="T242" s="248" t="s">
        <v>118</v>
      </c>
      <c r="U242" s="222">
        <v>0.42399999999999999</v>
      </c>
      <c r="V242" s="222">
        <f>ROUND(E242*U242,2)</f>
        <v>0.42</v>
      </c>
      <c r="W242" s="222"/>
      <c r="X242" s="222" t="s">
        <v>132</v>
      </c>
      <c r="Y242" s="222" t="s">
        <v>120</v>
      </c>
      <c r="Z242" s="212"/>
      <c r="AA242" s="212"/>
      <c r="AB242" s="212"/>
      <c r="AC242" s="212"/>
      <c r="AD242" s="212"/>
      <c r="AE242" s="212"/>
      <c r="AF242" s="212"/>
      <c r="AG242" s="212" t="s">
        <v>133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42">
        <v>118</v>
      </c>
      <c r="B243" s="243" t="s">
        <v>452</v>
      </c>
      <c r="C243" s="255" t="s">
        <v>453</v>
      </c>
      <c r="D243" s="244" t="s">
        <v>173</v>
      </c>
      <c r="E243" s="245">
        <v>1</v>
      </c>
      <c r="F243" s="246">
        <v>5991</v>
      </c>
      <c r="G243" s="247">
        <f>ROUND(E243*F243,2)</f>
        <v>5991</v>
      </c>
      <c r="H243" s="246">
        <v>5991</v>
      </c>
      <c r="I243" s="247">
        <f>ROUND(E243*H243,2)</f>
        <v>5991</v>
      </c>
      <c r="J243" s="246">
        <v>0</v>
      </c>
      <c r="K243" s="247">
        <f>ROUND(E243*J243,2)</f>
        <v>0</v>
      </c>
      <c r="L243" s="247">
        <v>21</v>
      </c>
      <c r="M243" s="247">
        <f>G243*(1+L243/100)</f>
        <v>7249.11</v>
      </c>
      <c r="N243" s="245">
        <v>5.8E-4</v>
      </c>
      <c r="O243" s="245">
        <f>ROUND(E243*N243,2)</f>
        <v>0</v>
      </c>
      <c r="P243" s="245">
        <v>0</v>
      </c>
      <c r="Q243" s="245">
        <f>ROUND(E243*P243,2)</f>
        <v>0</v>
      </c>
      <c r="R243" s="247"/>
      <c r="S243" s="247" t="s">
        <v>221</v>
      </c>
      <c r="T243" s="248" t="s">
        <v>222</v>
      </c>
      <c r="U243" s="222">
        <v>0</v>
      </c>
      <c r="V243" s="222">
        <f>ROUND(E243*U243,2)</f>
        <v>0</v>
      </c>
      <c r="W243" s="222"/>
      <c r="X243" s="222" t="s">
        <v>226</v>
      </c>
      <c r="Y243" s="222" t="s">
        <v>120</v>
      </c>
      <c r="Z243" s="212"/>
      <c r="AA243" s="212"/>
      <c r="AB243" s="212"/>
      <c r="AC243" s="212"/>
      <c r="AD243" s="212"/>
      <c r="AE243" s="212"/>
      <c r="AF243" s="212"/>
      <c r="AG243" s="212" t="s">
        <v>227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0.399999999999999" outlineLevel="1" x14ac:dyDescent="0.25">
      <c r="A244" s="242">
        <v>119</v>
      </c>
      <c r="B244" s="243" t="s">
        <v>454</v>
      </c>
      <c r="C244" s="255" t="s">
        <v>455</v>
      </c>
      <c r="D244" s="244" t="s">
        <v>173</v>
      </c>
      <c r="E244" s="245">
        <v>1</v>
      </c>
      <c r="F244" s="246">
        <v>1082</v>
      </c>
      <c r="G244" s="247">
        <f>ROUND(E244*F244,2)</f>
        <v>1082</v>
      </c>
      <c r="H244" s="246">
        <v>820.76</v>
      </c>
      <c r="I244" s="247">
        <f>ROUND(E244*H244,2)</f>
        <v>820.76</v>
      </c>
      <c r="J244" s="246">
        <v>261.24</v>
      </c>
      <c r="K244" s="247">
        <f>ROUND(E244*J244,2)</f>
        <v>261.24</v>
      </c>
      <c r="L244" s="247">
        <v>21</v>
      </c>
      <c r="M244" s="247">
        <f>G244*(1+L244/100)</f>
        <v>1309.22</v>
      </c>
      <c r="N244" s="245">
        <v>2.14E-3</v>
      </c>
      <c r="O244" s="245">
        <f>ROUND(E244*N244,2)</f>
        <v>0</v>
      </c>
      <c r="P244" s="245">
        <v>0</v>
      </c>
      <c r="Q244" s="245">
        <f>ROUND(E244*P244,2)</f>
        <v>0</v>
      </c>
      <c r="R244" s="247" t="s">
        <v>182</v>
      </c>
      <c r="S244" s="247" t="s">
        <v>118</v>
      </c>
      <c r="T244" s="248" t="s">
        <v>118</v>
      </c>
      <c r="U244" s="222">
        <v>0.372</v>
      </c>
      <c r="V244" s="222">
        <f>ROUND(E244*U244,2)</f>
        <v>0.37</v>
      </c>
      <c r="W244" s="222"/>
      <c r="X244" s="222" t="s">
        <v>132</v>
      </c>
      <c r="Y244" s="222" t="s">
        <v>120</v>
      </c>
      <c r="Z244" s="212"/>
      <c r="AA244" s="212"/>
      <c r="AB244" s="212"/>
      <c r="AC244" s="212"/>
      <c r="AD244" s="212"/>
      <c r="AE244" s="212"/>
      <c r="AF244" s="212"/>
      <c r="AG244" s="212" t="s">
        <v>133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0.399999999999999" outlineLevel="1" x14ac:dyDescent="0.25">
      <c r="A245" s="242">
        <v>120</v>
      </c>
      <c r="B245" s="243" t="s">
        <v>456</v>
      </c>
      <c r="C245" s="255" t="s">
        <v>457</v>
      </c>
      <c r="D245" s="244" t="s">
        <v>173</v>
      </c>
      <c r="E245" s="245">
        <v>1</v>
      </c>
      <c r="F245" s="246">
        <v>1082</v>
      </c>
      <c r="G245" s="247">
        <f>ROUND(E245*F245,2)</f>
        <v>1082</v>
      </c>
      <c r="H245" s="246">
        <v>820.76</v>
      </c>
      <c r="I245" s="247">
        <f>ROUND(E245*H245,2)</f>
        <v>820.76</v>
      </c>
      <c r="J245" s="246">
        <v>261.24</v>
      </c>
      <c r="K245" s="247">
        <f>ROUND(E245*J245,2)</f>
        <v>261.24</v>
      </c>
      <c r="L245" s="247">
        <v>21</v>
      </c>
      <c r="M245" s="247">
        <f>G245*(1+L245/100)</f>
        <v>1309.22</v>
      </c>
      <c r="N245" s="245">
        <v>2.14E-3</v>
      </c>
      <c r="O245" s="245">
        <f>ROUND(E245*N245,2)</f>
        <v>0</v>
      </c>
      <c r="P245" s="245">
        <v>0</v>
      </c>
      <c r="Q245" s="245">
        <f>ROUND(E245*P245,2)</f>
        <v>0</v>
      </c>
      <c r="R245" s="247" t="s">
        <v>182</v>
      </c>
      <c r="S245" s="247" t="s">
        <v>118</v>
      </c>
      <c r="T245" s="248" t="s">
        <v>118</v>
      </c>
      <c r="U245" s="222">
        <v>0.372</v>
      </c>
      <c r="V245" s="222">
        <f>ROUND(E245*U245,2)</f>
        <v>0.37</v>
      </c>
      <c r="W245" s="222"/>
      <c r="X245" s="222" t="s">
        <v>132</v>
      </c>
      <c r="Y245" s="222" t="s">
        <v>120</v>
      </c>
      <c r="Z245" s="212"/>
      <c r="AA245" s="212"/>
      <c r="AB245" s="212"/>
      <c r="AC245" s="212"/>
      <c r="AD245" s="212"/>
      <c r="AE245" s="212"/>
      <c r="AF245" s="212"/>
      <c r="AG245" s="212" t="s">
        <v>133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33">
        <v>121</v>
      </c>
      <c r="B246" s="234" t="s">
        <v>458</v>
      </c>
      <c r="C246" s="252" t="s">
        <v>459</v>
      </c>
      <c r="D246" s="235" t="s">
        <v>173</v>
      </c>
      <c r="E246" s="236">
        <v>1</v>
      </c>
      <c r="F246" s="237">
        <v>2865</v>
      </c>
      <c r="G246" s="238">
        <f>ROUND(E246*F246,2)</f>
        <v>2865</v>
      </c>
      <c r="H246" s="237">
        <v>1704.36</v>
      </c>
      <c r="I246" s="238">
        <f>ROUND(E246*H246,2)</f>
        <v>1704.36</v>
      </c>
      <c r="J246" s="237">
        <v>1160.6400000000001</v>
      </c>
      <c r="K246" s="238">
        <f>ROUND(E246*J246,2)</f>
        <v>1160.6400000000001</v>
      </c>
      <c r="L246" s="238">
        <v>21</v>
      </c>
      <c r="M246" s="238">
        <f>G246*(1+L246/100)</f>
        <v>3466.65</v>
      </c>
      <c r="N246" s="236">
        <v>6.1700000000000001E-3</v>
      </c>
      <c r="O246" s="236">
        <f>ROUND(E246*N246,2)</f>
        <v>0.01</v>
      </c>
      <c r="P246" s="236">
        <v>0</v>
      </c>
      <c r="Q246" s="236">
        <f>ROUND(E246*P246,2)</f>
        <v>0</v>
      </c>
      <c r="R246" s="238" t="s">
        <v>182</v>
      </c>
      <c r="S246" s="238" t="s">
        <v>118</v>
      </c>
      <c r="T246" s="239" t="s">
        <v>118</v>
      </c>
      <c r="U246" s="222">
        <v>1.696</v>
      </c>
      <c r="V246" s="222">
        <f>ROUND(E246*U246,2)</f>
        <v>1.7</v>
      </c>
      <c r="W246" s="222"/>
      <c r="X246" s="222" t="s">
        <v>132</v>
      </c>
      <c r="Y246" s="222" t="s">
        <v>120</v>
      </c>
      <c r="Z246" s="212"/>
      <c r="AA246" s="212"/>
      <c r="AB246" s="212"/>
      <c r="AC246" s="212"/>
      <c r="AD246" s="212"/>
      <c r="AE246" s="212"/>
      <c r="AF246" s="212"/>
      <c r="AG246" s="212" t="s">
        <v>133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2" x14ac:dyDescent="0.25">
      <c r="A247" s="219"/>
      <c r="B247" s="220"/>
      <c r="C247" s="254" t="s">
        <v>460</v>
      </c>
      <c r="D247" s="223"/>
      <c r="E247" s="224">
        <v>1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125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5">
      <c r="A248" s="233">
        <v>122</v>
      </c>
      <c r="B248" s="234" t="s">
        <v>461</v>
      </c>
      <c r="C248" s="252" t="s">
        <v>462</v>
      </c>
      <c r="D248" s="235" t="s">
        <v>195</v>
      </c>
      <c r="E248" s="236">
        <v>1</v>
      </c>
      <c r="F248" s="237">
        <v>5240</v>
      </c>
      <c r="G248" s="238">
        <f>ROUND(E248*F248,2)</f>
        <v>5240</v>
      </c>
      <c r="H248" s="237">
        <v>0</v>
      </c>
      <c r="I248" s="238">
        <f>ROUND(E248*H248,2)</f>
        <v>0</v>
      </c>
      <c r="J248" s="237">
        <v>5240</v>
      </c>
      <c r="K248" s="238">
        <f>ROUND(E248*J248,2)</f>
        <v>5240</v>
      </c>
      <c r="L248" s="238">
        <v>21</v>
      </c>
      <c r="M248" s="238">
        <f>G248*(1+L248/100)</f>
        <v>6340.4</v>
      </c>
      <c r="N248" s="236">
        <v>1.371E-2</v>
      </c>
      <c r="O248" s="236">
        <f>ROUND(E248*N248,2)</f>
        <v>0.01</v>
      </c>
      <c r="P248" s="236">
        <v>0</v>
      </c>
      <c r="Q248" s="236">
        <f>ROUND(E248*P248,2)</f>
        <v>0</v>
      </c>
      <c r="R248" s="238"/>
      <c r="S248" s="238" t="s">
        <v>221</v>
      </c>
      <c r="T248" s="239" t="s">
        <v>222</v>
      </c>
      <c r="U248" s="222">
        <v>2.2280000000000002</v>
      </c>
      <c r="V248" s="222">
        <f>ROUND(E248*U248,2)</f>
        <v>2.23</v>
      </c>
      <c r="W248" s="222"/>
      <c r="X248" s="222" t="s">
        <v>132</v>
      </c>
      <c r="Y248" s="222" t="s">
        <v>120</v>
      </c>
      <c r="Z248" s="212"/>
      <c r="AA248" s="212"/>
      <c r="AB248" s="212"/>
      <c r="AC248" s="212"/>
      <c r="AD248" s="212"/>
      <c r="AE248" s="212"/>
      <c r="AF248" s="212"/>
      <c r="AG248" s="212" t="s">
        <v>133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5">
      <c r="A249" s="219"/>
      <c r="B249" s="220"/>
      <c r="C249" s="257" t="s">
        <v>463</v>
      </c>
      <c r="D249" s="250"/>
      <c r="E249" s="250"/>
      <c r="F249" s="250"/>
      <c r="G249" s="250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177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33">
        <v>123</v>
      </c>
      <c r="B250" s="234" t="s">
        <v>464</v>
      </c>
      <c r="C250" s="252" t="s">
        <v>465</v>
      </c>
      <c r="D250" s="235" t="s">
        <v>195</v>
      </c>
      <c r="E250" s="236">
        <v>1</v>
      </c>
      <c r="F250" s="237">
        <v>6400</v>
      </c>
      <c r="G250" s="238">
        <f>ROUND(E250*F250,2)</f>
        <v>6400</v>
      </c>
      <c r="H250" s="237">
        <v>0</v>
      </c>
      <c r="I250" s="238">
        <f>ROUND(E250*H250,2)</f>
        <v>0</v>
      </c>
      <c r="J250" s="237">
        <v>6400</v>
      </c>
      <c r="K250" s="238">
        <f>ROUND(E250*J250,2)</f>
        <v>6400</v>
      </c>
      <c r="L250" s="238">
        <v>21</v>
      </c>
      <c r="M250" s="238">
        <f>G250*(1+L250/100)</f>
        <v>7744</v>
      </c>
      <c r="N250" s="236">
        <v>1.7639999999999999E-2</v>
      </c>
      <c r="O250" s="236">
        <f>ROUND(E250*N250,2)</f>
        <v>0.02</v>
      </c>
      <c r="P250" s="236">
        <v>0</v>
      </c>
      <c r="Q250" s="236">
        <f>ROUND(E250*P250,2)</f>
        <v>0</v>
      </c>
      <c r="R250" s="238"/>
      <c r="S250" s="238" t="s">
        <v>221</v>
      </c>
      <c r="T250" s="239" t="s">
        <v>222</v>
      </c>
      <c r="U250" s="222">
        <v>2.6579999999999999</v>
      </c>
      <c r="V250" s="222">
        <f>ROUND(E250*U250,2)</f>
        <v>2.66</v>
      </c>
      <c r="W250" s="222"/>
      <c r="X250" s="222" t="s">
        <v>132</v>
      </c>
      <c r="Y250" s="222" t="s">
        <v>120</v>
      </c>
      <c r="Z250" s="212"/>
      <c r="AA250" s="212"/>
      <c r="AB250" s="212"/>
      <c r="AC250" s="212"/>
      <c r="AD250" s="212"/>
      <c r="AE250" s="212"/>
      <c r="AF250" s="212"/>
      <c r="AG250" s="212" t="s">
        <v>133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5">
      <c r="A251" s="219"/>
      <c r="B251" s="220"/>
      <c r="C251" s="257" t="s">
        <v>463</v>
      </c>
      <c r="D251" s="250"/>
      <c r="E251" s="250"/>
      <c r="F251" s="250"/>
      <c r="G251" s="250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177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42">
        <v>124</v>
      </c>
      <c r="B252" s="243" t="s">
        <v>466</v>
      </c>
      <c r="C252" s="255" t="s">
        <v>467</v>
      </c>
      <c r="D252" s="244" t="s">
        <v>195</v>
      </c>
      <c r="E252" s="245">
        <v>3</v>
      </c>
      <c r="F252" s="246">
        <v>1350</v>
      </c>
      <c r="G252" s="247">
        <f>ROUND(E252*F252,2)</f>
        <v>4050</v>
      </c>
      <c r="H252" s="246">
        <v>175.01</v>
      </c>
      <c r="I252" s="247">
        <f>ROUND(E252*H252,2)</f>
        <v>525.03</v>
      </c>
      <c r="J252" s="246">
        <v>1174.99</v>
      </c>
      <c r="K252" s="247">
        <f>ROUND(E252*J252,2)</f>
        <v>3524.97</v>
      </c>
      <c r="L252" s="247">
        <v>21</v>
      </c>
      <c r="M252" s="247">
        <f>G252*(1+L252/100)</f>
        <v>4900.5</v>
      </c>
      <c r="N252" s="245">
        <v>6.0000000000000002E-5</v>
      </c>
      <c r="O252" s="245">
        <f>ROUND(E252*N252,2)</f>
        <v>0</v>
      </c>
      <c r="P252" s="245">
        <v>0</v>
      </c>
      <c r="Q252" s="245">
        <f>ROUND(E252*P252,2)</f>
        <v>0</v>
      </c>
      <c r="R252" s="247"/>
      <c r="S252" s="247" t="s">
        <v>221</v>
      </c>
      <c r="T252" s="248" t="s">
        <v>222</v>
      </c>
      <c r="U252" s="222">
        <v>0.32391999999999999</v>
      </c>
      <c r="V252" s="222">
        <f>ROUND(E252*U252,2)</f>
        <v>0.97</v>
      </c>
      <c r="W252" s="222"/>
      <c r="X252" s="222" t="s">
        <v>132</v>
      </c>
      <c r="Y252" s="222" t="s">
        <v>120</v>
      </c>
      <c r="Z252" s="212"/>
      <c r="AA252" s="212"/>
      <c r="AB252" s="212"/>
      <c r="AC252" s="212"/>
      <c r="AD252" s="212"/>
      <c r="AE252" s="212"/>
      <c r="AF252" s="212"/>
      <c r="AG252" s="212" t="s">
        <v>133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33">
        <v>125</v>
      </c>
      <c r="B253" s="234" t="s">
        <v>468</v>
      </c>
      <c r="C253" s="252" t="s">
        <v>469</v>
      </c>
      <c r="D253" s="235" t="s">
        <v>198</v>
      </c>
      <c r="E253" s="236">
        <v>3.6986599999999998</v>
      </c>
      <c r="F253" s="237">
        <v>980</v>
      </c>
      <c r="G253" s="238">
        <f>ROUND(E253*F253,2)</f>
        <v>3624.69</v>
      </c>
      <c r="H253" s="237">
        <v>0</v>
      </c>
      <c r="I253" s="238">
        <f>ROUND(E253*H253,2)</f>
        <v>0</v>
      </c>
      <c r="J253" s="237">
        <v>980</v>
      </c>
      <c r="K253" s="238">
        <f>ROUND(E253*J253,2)</f>
        <v>3624.69</v>
      </c>
      <c r="L253" s="238">
        <v>21</v>
      </c>
      <c r="M253" s="238">
        <f>G253*(1+L253/100)</f>
        <v>4385.8748999999998</v>
      </c>
      <c r="N253" s="236">
        <v>0</v>
      </c>
      <c r="O253" s="236">
        <f>ROUND(E253*N253,2)</f>
        <v>0</v>
      </c>
      <c r="P253" s="236">
        <v>0</v>
      </c>
      <c r="Q253" s="236">
        <f>ROUND(E253*P253,2)</f>
        <v>0</v>
      </c>
      <c r="R253" s="238" t="s">
        <v>182</v>
      </c>
      <c r="S253" s="238" t="s">
        <v>118</v>
      </c>
      <c r="T253" s="239" t="s">
        <v>118</v>
      </c>
      <c r="U253" s="222">
        <v>1.421</v>
      </c>
      <c r="V253" s="222">
        <f>ROUND(E253*U253,2)</f>
        <v>5.26</v>
      </c>
      <c r="W253" s="222"/>
      <c r="X253" s="222" t="s">
        <v>267</v>
      </c>
      <c r="Y253" s="222" t="s">
        <v>120</v>
      </c>
      <c r="Z253" s="212"/>
      <c r="AA253" s="212"/>
      <c r="AB253" s="212"/>
      <c r="AC253" s="212"/>
      <c r="AD253" s="212"/>
      <c r="AE253" s="212"/>
      <c r="AF253" s="212"/>
      <c r="AG253" s="212" t="s">
        <v>268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5">
      <c r="A254" s="219"/>
      <c r="B254" s="220"/>
      <c r="C254" s="253" t="s">
        <v>470</v>
      </c>
      <c r="D254" s="241"/>
      <c r="E254" s="241"/>
      <c r="F254" s="241"/>
      <c r="G254" s="241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123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x14ac:dyDescent="0.25">
      <c r="A255" s="226" t="s">
        <v>112</v>
      </c>
      <c r="B255" s="227" t="s">
        <v>75</v>
      </c>
      <c r="C255" s="251" t="s">
        <v>76</v>
      </c>
      <c r="D255" s="228"/>
      <c r="E255" s="229"/>
      <c r="F255" s="230"/>
      <c r="G255" s="230">
        <f>SUMIF(AG256:AG259,"&lt;&gt;NOR",G256:G259)</f>
        <v>3349.1</v>
      </c>
      <c r="H255" s="230"/>
      <c r="I255" s="230">
        <f>SUM(I256:I259)</f>
        <v>2815.67</v>
      </c>
      <c r="J255" s="230"/>
      <c r="K255" s="230">
        <f>SUM(K256:K259)</f>
        <v>533.43000000000006</v>
      </c>
      <c r="L255" s="230"/>
      <c r="M255" s="230">
        <f>SUM(M256:M259)</f>
        <v>4052.4109999999996</v>
      </c>
      <c r="N255" s="229"/>
      <c r="O255" s="229">
        <f>SUM(O256:O259)</f>
        <v>0.01</v>
      </c>
      <c r="P255" s="229"/>
      <c r="Q255" s="229">
        <f>SUM(Q256:Q259)</f>
        <v>0</v>
      </c>
      <c r="R255" s="230"/>
      <c r="S255" s="230"/>
      <c r="T255" s="231"/>
      <c r="U255" s="225"/>
      <c r="V255" s="225">
        <f>SUM(V256:V259)</f>
        <v>2.19</v>
      </c>
      <c r="W255" s="225"/>
      <c r="X255" s="225"/>
      <c r="Y255" s="225"/>
      <c r="AG255" t="s">
        <v>113</v>
      </c>
    </row>
    <row r="256" spans="1:60" outlineLevel="1" x14ac:dyDescent="0.25">
      <c r="A256" s="242">
        <v>126</v>
      </c>
      <c r="B256" s="243" t="s">
        <v>471</v>
      </c>
      <c r="C256" s="255" t="s">
        <v>472</v>
      </c>
      <c r="D256" s="244" t="s">
        <v>173</v>
      </c>
      <c r="E256" s="245">
        <v>1</v>
      </c>
      <c r="F256" s="246">
        <v>1100</v>
      </c>
      <c r="G256" s="247">
        <f>ROUND(E256*F256,2)</f>
        <v>1100</v>
      </c>
      <c r="H256" s="246">
        <v>585.66999999999996</v>
      </c>
      <c r="I256" s="247">
        <f>ROUND(E256*H256,2)</f>
        <v>585.66999999999996</v>
      </c>
      <c r="J256" s="246">
        <v>514.33000000000004</v>
      </c>
      <c r="K256" s="247">
        <f>ROUND(E256*J256,2)</f>
        <v>514.33000000000004</v>
      </c>
      <c r="L256" s="247">
        <v>21</v>
      </c>
      <c r="M256" s="247">
        <f>G256*(1+L256/100)</f>
        <v>1331</v>
      </c>
      <c r="N256" s="245">
        <v>9.2300000000000004E-3</v>
      </c>
      <c r="O256" s="245">
        <f>ROUND(E256*N256,2)</f>
        <v>0.01</v>
      </c>
      <c r="P256" s="245">
        <v>0</v>
      </c>
      <c r="Q256" s="245">
        <f>ROUND(E256*P256,2)</f>
        <v>0</v>
      </c>
      <c r="R256" s="247"/>
      <c r="S256" s="247" t="s">
        <v>221</v>
      </c>
      <c r="T256" s="248" t="s">
        <v>222</v>
      </c>
      <c r="U256" s="222">
        <v>2.1619999999999999</v>
      </c>
      <c r="V256" s="222">
        <f>ROUND(E256*U256,2)</f>
        <v>2.16</v>
      </c>
      <c r="W256" s="222"/>
      <c r="X256" s="222" t="s">
        <v>132</v>
      </c>
      <c r="Y256" s="222" t="s">
        <v>120</v>
      </c>
      <c r="Z256" s="212"/>
      <c r="AA256" s="212"/>
      <c r="AB256" s="212"/>
      <c r="AC256" s="212"/>
      <c r="AD256" s="212"/>
      <c r="AE256" s="212"/>
      <c r="AF256" s="212"/>
      <c r="AG256" s="212" t="s">
        <v>133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20.399999999999999" outlineLevel="1" x14ac:dyDescent="0.25">
      <c r="A257" s="242">
        <v>127</v>
      </c>
      <c r="B257" s="243" t="s">
        <v>473</v>
      </c>
      <c r="C257" s="255" t="s">
        <v>474</v>
      </c>
      <c r="D257" s="244" t="s">
        <v>173</v>
      </c>
      <c r="E257" s="245">
        <v>1</v>
      </c>
      <c r="F257" s="246">
        <v>2230</v>
      </c>
      <c r="G257" s="247">
        <f>ROUND(E257*F257,2)</f>
        <v>2230</v>
      </c>
      <c r="H257" s="246">
        <v>2230</v>
      </c>
      <c r="I257" s="247">
        <f>ROUND(E257*H257,2)</f>
        <v>2230</v>
      </c>
      <c r="J257" s="246">
        <v>0</v>
      </c>
      <c r="K257" s="247">
        <f>ROUND(E257*J257,2)</f>
        <v>0</v>
      </c>
      <c r="L257" s="247">
        <v>21</v>
      </c>
      <c r="M257" s="247">
        <f>G257*(1+L257/100)</f>
        <v>2698.2999999999997</v>
      </c>
      <c r="N257" s="245">
        <v>2.2000000000000001E-3</v>
      </c>
      <c r="O257" s="245">
        <f>ROUND(E257*N257,2)</f>
        <v>0</v>
      </c>
      <c r="P257" s="245">
        <v>0</v>
      </c>
      <c r="Q257" s="245">
        <f>ROUND(E257*P257,2)</f>
        <v>0</v>
      </c>
      <c r="R257" s="247"/>
      <c r="S257" s="247" t="s">
        <v>221</v>
      </c>
      <c r="T257" s="248" t="s">
        <v>222</v>
      </c>
      <c r="U257" s="222">
        <v>0</v>
      </c>
      <c r="V257" s="222">
        <f>ROUND(E257*U257,2)</f>
        <v>0</v>
      </c>
      <c r="W257" s="222"/>
      <c r="X257" s="222" t="s">
        <v>226</v>
      </c>
      <c r="Y257" s="222" t="s">
        <v>120</v>
      </c>
      <c r="Z257" s="212"/>
      <c r="AA257" s="212"/>
      <c r="AB257" s="212"/>
      <c r="AC257" s="212"/>
      <c r="AD257" s="212"/>
      <c r="AE257" s="212"/>
      <c r="AF257" s="212"/>
      <c r="AG257" s="212" t="s">
        <v>227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33">
        <v>128</v>
      </c>
      <c r="B258" s="234" t="s">
        <v>475</v>
      </c>
      <c r="C258" s="252" t="s">
        <v>476</v>
      </c>
      <c r="D258" s="235" t="s">
        <v>198</v>
      </c>
      <c r="E258" s="236">
        <v>1.1429999999999999E-2</v>
      </c>
      <c r="F258" s="237">
        <v>1671</v>
      </c>
      <c r="G258" s="238">
        <f>ROUND(E258*F258,2)</f>
        <v>19.100000000000001</v>
      </c>
      <c r="H258" s="237">
        <v>0</v>
      </c>
      <c r="I258" s="238">
        <f>ROUND(E258*H258,2)</f>
        <v>0</v>
      </c>
      <c r="J258" s="237">
        <v>1671</v>
      </c>
      <c r="K258" s="238">
        <f>ROUND(E258*J258,2)</f>
        <v>19.100000000000001</v>
      </c>
      <c r="L258" s="238">
        <v>21</v>
      </c>
      <c r="M258" s="238">
        <f>G258*(1+L258/100)</f>
        <v>23.111000000000001</v>
      </c>
      <c r="N258" s="236">
        <v>0</v>
      </c>
      <c r="O258" s="236">
        <f>ROUND(E258*N258,2)</f>
        <v>0</v>
      </c>
      <c r="P258" s="236">
        <v>0</v>
      </c>
      <c r="Q258" s="236">
        <f>ROUND(E258*P258,2)</f>
        <v>0</v>
      </c>
      <c r="R258" s="238" t="s">
        <v>182</v>
      </c>
      <c r="S258" s="238" t="s">
        <v>118</v>
      </c>
      <c r="T258" s="239" t="s">
        <v>118</v>
      </c>
      <c r="U258" s="222">
        <v>2.3639999999999999</v>
      </c>
      <c r="V258" s="222">
        <f>ROUND(E258*U258,2)</f>
        <v>0.03</v>
      </c>
      <c r="W258" s="222"/>
      <c r="X258" s="222" t="s">
        <v>267</v>
      </c>
      <c r="Y258" s="222" t="s">
        <v>120</v>
      </c>
      <c r="Z258" s="212"/>
      <c r="AA258" s="212"/>
      <c r="AB258" s="212"/>
      <c r="AC258" s="212"/>
      <c r="AD258" s="212"/>
      <c r="AE258" s="212"/>
      <c r="AF258" s="212"/>
      <c r="AG258" s="212" t="s">
        <v>268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5">
      <c r="A259" s="219"/>
      <c r="B259" s="220"/>
      <c r="C259" s="253" t="s">
        <v>470</v>
      </c>
      <c r="D259" s="241"/>
      <c r="E259" s="241"/>
      <c r="F259" s="241"/>
      <c r="G259" s="241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123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25">
      <c r="A260" s="226" t="s">
        <v>112</v>
      </c>
      <c r="B260" s="227" t="s">
        <v>77</v>
      </c>
      <c r="C260" s="251" t="s">
        <v>78</v>
      </c>
      <c r="D260" s="228"/>
      <c r="E260" s="229"/>
      <c r="F260" s="230"/>
      <c r="G260" s="230">
        <f>SUMIF(AG261:AG358,"&lt;&gt;NOR",G261:G358)</f>
        <v>519918.76</v>
      </c>
      <c r="H260" s="230"/>
      <c r="I260" s="230">
        <f>SUM(I261:I358)</f>
        <v>409206.75000000006</v>
      </c>
      <c r="J260" s="230"/>
      <c r="K260" s="230">
        <f>SUM(K261:K358)</f>
        <v>110712.01000000002</v>
      </c>
      <c r="L260" s="230"/>
      <c r="M260" s="230">
        <f>SUM(M261:M358)</f>
        <v>629101.69960000005</v>
      </c>
      <c r="N260" s="229"/>
      <c r="O260" s="229">
        <f>SUM(O261:O358)</f>
        <v>1.0800000000000003</v>
      </c>
      <c r="P260" s="229"/>
      <c r="Q260" s="229">
        <f>SUM(Q261:Q358)</f>
        <v>0.13</v>
      </c>
      <c r="R260" s="230"/>
      <c r="S260" s="230"/>
      <c r="T260" s="231"/>
      <c r="U260" s="225"/>
      <c r="V260" s="225">
        <f>SUM(V261:V358)</f>
        <v>157.96</v>
      </c>
      <c r="W260" s="225"/>
      <c r="X260" s="225"/>
      <c r="Y260" s="225"/>
      <c r="AG260" t="s">
        <v>113</v>
      </c>
    </row>
    <row r="261" spans="1:60" outlineLevel="1" x14ac:dyDescent="0.25">
      <c r="A261" s="233">
        <v>129</v>
      </c>
      <c r="B261" s="234" t="s">
        <v>477</v>
      </c>
      <c r="C261" s="252" t="s">
        <v>478</v>
      </c>
      <c r="D261" s="235" t="s">
        <v>195</v>
      </c>
      <c r="E261" s="236">
        <v>22</v>
      </c>
      <c r="F261" s="237">
        <v>1062</v>
      </c>
      <c r="G261" s="238">
        <f>ROUND(E261*F261,2)</f>
        <v>23364</v>
      </c>
      <c r="H261" s="237">
        <v>213.68</v>
      </c>
      <c r="I261" s="238">
        <f>ROUND(E261*H261,2)</f>
        <v>4700.96</v>
      </c>
      <c r="J261" s="237">
        <v>848.32</v>
      </c>
      <c r="K261" s="238">
        <f>ROUND(E261*J261,2)</f>
        <v>18663.04</v>
      </c>
      <c r="L261" s="238">
        <v>21</v>
      </c>
      <c r="M261" s="238">
        <f>G261*(1+L261/100)</f>
        <v>28270.44</v>
      </c>
      <c r="N261" s="236">
        <v>8.7000000000000001E-4</v>
      </c>
      <c r="O261" s="236">
        <f>ROUND(E261*N261,2)</f>
        <v>0.02</v>
      </c>
      <c r="P261" s="236">
        <v>0</v>
      </c>
      <c r="Q261" s="236">
        <f>ROUND(E261*P261,2)</f>
        <v>0</v>
      </c>
      <c r="R261" s="238" t="s">
        <v>182</v>
      </c>
      <c r="S261" s="238" t="s">
        <v>118</v>
      </c>
      <c r="T261" s="239" t="s">
        <v>118</v>
      </c>
      <c r="U261" s="222">
        <v>1.1200000000000001</v>
      </c>
      <c r="V261" s="222">
        <f>ROUND(E261*U261,2)</f>
        <v>24.64</v>
      </c>
      <c r="W261" s="222"/>
      <c r="X261" s="222" t="s">
        <v>132</v>
      </c>
      <c r="Y261" s="222" t="s">
        <v>120</v>
      </c>
      <c r="Z261" s="212"/>
      <c r="AA261" s="212"/>
      <c r="AB261" s="212"/>
      <c r="AC261" s="212"/>
      <c r="AD261" s="212"/>
      <c r="AE261" s="212"/>
      <c r="AF261" s="212"/>
      <c r="AG261" s="212" t="s">
        <v>133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5">
      <c r="A262" s="219"/>
      <c r="B262" s="220"/>
      <c r="C262" s="254" t="s">
        <v>479</v>
      </c>
      <c r="D262" s="223"/>
      <c r="E262" s="224">
        <v>22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125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0.399999999999999" outlineLevel="1" x14ac:dyDescent="0.25">
      <c r="A263" s="242">
        <v>130</v>
      </c>
      <c r="B263" s="243" t="s">
        <v>480</v>
      </c>
      <c r="C263" s="255" t="s">
        <v>481</v>
      </c>
      <c r="D263" s="244" t="s">
        <v>173</v>
      </c>
      <c r="E263" s="245">
        <v>17</v>
      </c>
      <c r="F263" s="246">
        <v>3035</v>
      </c>
      <c r="G263" s="247">
        <f>ROUND(E263*F263,2)</f>
        <v>51595</v>
      </c>
      <c r="H263" s="246">
        <v>3035</v>
      </c>
      <c r="I263" s="247">
        <f>ROUND(E263*H263,2)</f>
        <v>51595</v>
      </c>
      <c r="J263" s="246">
        <v>0</v>
      </c>
      <c r="K263" s="247">
        <f>ROUND(E263*J263,2)</f>
        <v>0</v>
      </c>
      <c r="L263" s="247">
        <v>21</v>
      </c>
      <c r="M263" s="247">
        <f>G263*(1+L263/100)</f>
        <v>62429.95</v>
      </c>
      <c r="N263" s="245">
        <v>1.6400000000000001E-2</v>
      </c>
      <c r="O263" s="245">
        <f>ROUND(E263*N263,2)</f>
        <v>0.28000000000000003</v>
      </c>
      <c r="P263" s="245">
        <v>0</v>
      </c>
      <c r="Q263" s="245">
        <f>ROUND(E263*P263,2)</f>
        <v>0</v>
      </c>
      <c r="R263" s="247" t="s">
        <v>225</v>
      </c>
      <c r="S263" s="247" t="s">
        <v>118</v>
      </c>
      <c r="T263" s="248" t="s">
        <v>118</v>
      </c>
      <c r="U263" s="222">
        <v>0</v>
      </c>
      <c r="V263" s="222">
        <f>ROUND(E263*U263,2)</f>
        <v>0</v>
      </c>
      <c r="W263" s="222"/>
      <c r="X263" s="222" t="s">
        <v>226</v>
      </c>
      <c r="Y263" s="222" t="s">
        <v>120</v>
      </c>
      <c r="Z263" s="212"/>
      <c r="AA263" s="212"/>
      <c r="AB263" s="212"/>
      <c r="AC263" s="212"/>
      <c r="AD263" s="212"/>
      <c r="AE263" s="212"/>
      <c r="AF263" s="212"/>
      <c r="AG263" s="212" t="s">
        <v>227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42">
        <v>131</v>
      </c>
      <c r="B264" s="243" t="s">
        <v>482</v>
      </c>
      <c r="C264" s="255" t="s">
        <v>483</v>
      </c>
      <c r="D264" s="244" t="s">
        <v>173</v>
      </c>
      <c r="E264" s="245">
        <v>17</v>
      </c>
      <c r="F264" s="246">
        <v>1032</v>
      </c>
      <c r="G264" s="247">
        <f>ROUND(E264*F264,2)</f>
        <v>17544</v>
      </c>
      <c r="H264" s="246">
        <v>1032</v>
      </c>
      <c r="I264" s="247">
        <f>ROUND(E264*H264,2)</f>
        <v>17544</v>
      </c>
      <c r="J264" s="246">
        <v>0</v>
      </c>
      <c r="K264" s="247">
        <f>ROUND(E264*J264,2)</f>
        <v>0</v>
      </c>
      <c r="L264" s="247">
        <v>21</v>
      </c>
      <c r="M264" s="247">
        <f>G264*(1+L264/100)</f>
        <v>21228.239999999998</v>
      </c>
      <c r="N264" s="245">
        <v>1.33E-3</v>
      </c>
      <c r="O264" s="245">
        <f>ROUND(E264*N264,2)</f>
        <v>0.02</v>
      </c>
      <c r="P264" s="245">
        <v>0</v>
      </c>
      <c r="Q264" s="245">
        <f>ROUND(E264*P264,2)</f>
        <v>0</v>
      </c>
      <c r="R264" s="247" t="s">
        <v>225</v>
      </c>
      <c r="S264" s="247" t="s">
        <v>118</v>
      </c>
      <c r="T264" s="248" t="s">
        <v>118</v>
      </c>
      <c r="U264" s="222">
        <v>0</v>
      </c>
      <c r="V264" s="222">
        <f>ROUND(E264*U264,2)</f>
        <v>0</v>
      </c>
      <c r="W264" s="222"/>
      <c r="X264" s="222" t="s">
        <v>226</v>
      </c>
      <c r="Y264" s="222" t="s">
        <v>120</v>
      </c>
      <c r="Z264" s="212"/>
      <c r="AA264" s="212"/>
      <c r="AB264" s="212"/>
      <c r="AC264" s="212"/>
      <c r="AD264" s="212"/>
      <c r="AE264" s="212"/>
      <c r="AF264" s="212"/>
      <c r="AG264" s="212" t="s">
        <v>227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0.399999999999999" outlineLevel="1" x14ac:dyDescent="0.25">
      <c r="A265" s="242">
        <v>132</v>
      </c>
      <c r="B265" s="243" t="s">
        <v>484</v>
      </c>
      <c r="C265" s="255" t="s">
        <v>485</v>
      </c>
      <c r="D265" s="244" t="s">
        <v>173</v>
      </c>
      <c r="E265" s="245">
        <v>5</v>
      </c>
      <c r="F265" s="246">
        <v>3500</v>
      </c>
      <c r="G265" s="247">
        <f>ROUND(E265*F265,2)</f>
        <v>17500</v>
      </c>
      <c r="H265" s="246">
        <v>3500</v>
      </c>
      <c r="I265" s="247">
        <f>ROUND(E265*H265,2)</f>
        <v>17500</v>
      </c>
      <c r="J265" s="246">
        <v>0</v>
      </c>
      <c r="K265" s="247">
        <f>ROUND(E265*J265,2)</f>
        <v>0</v>
      </c>
      <c r="L265" s="247">
        <v>21</v>
      </c>
      <c r="M265" s="247">
        <f>G265*(1+L265/100)</f>
        <v>21175</v>
      </c>
      <c r="N265" s="245">
        <v>1.55E-2</v>
      </c>
      <c r="O265" s="245">
        <f>ROUND(E265*N265,2)</f>
        <v>0.08</v>
      </c>
      <c r="P265" s="245">
        <v>0</v>
      </c>
      <c r="Q265" s="245">
        <f>ROUND(E265*P265,2)</f>
        <v>0</v>
      </c>
      <c r="R265" s="247"/>
      <c r="S265" s="247" t="s">
        <v>221</v>
      </c>
      <c r="T265" s="248" t="s">
        <v>222</v>
      </c>
      <c r="U265" s="222">
        <v>0</v>
      </c>
      <c r="V265" s="222">
        <f>ROUND(E265*U265,2)</f>
        <v>0</v>
      </c>
      <c r="W265" s="222"/>
      <c r="X265" s="222" t="s">
        <v>226</v>
      </c>
      <c r="Y265" s="222" t="s">
        <v>120</v>
      </c>
      <c r="Z265" s="212"/>
      <c r="AA265" s="212"/>
      <c r="AB265" s="212"/>
      <c r="AC265" s="212"/>
      <c r="AD265" s="212"/>
      <c r="AE265" s="212"/>
      <c r="AF265" s="212"/>
      <c r="AG265" s="212" t="s">
        <v>227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42">
        <v>133</v>
      </c>
      <c r="B266" s="243" t="s">
        <v>486</v>
      </c>
      <c r="C266" s="255" t="s">
        <v>487</v>
      </c>
      <c r="D266" s="244" t="s">
        <v>173</v>
      </c>
      <c r="E266" s="245">
        <v>5</v>
      </c>
      <c r="F266" s="246">
        <v>1202</v>
      </c>
      <c r="G266" s="247">
        <f>ROUND(E266*F266,2)</f>
        <v>6010</v>
      </c>
      <c r="H266" s="246">
        <v>1202</v>
      </c>
      <c r="I266" s="247">
        <f>ROUND(E266*H266,2)</f>
        <v>6010</v>
      </c>
      <c r="J266" s="246">
        <v>0</v>
      </c>
      <c r="K266" s="247">
        <f>ROUND(E266*J266,2)</f>
        <v>0</v>
      </c>
      <c r="L266" s="247">
        <v>21</v>
      </c>
      <c r="M266" s="247">
        <f>G266*(1+L266/100)</f>
        <v>7272.0999999999995</v>
      </c>
      <c r="N266" s="245">
        <v>1.33E-3</v>
      </c>
      <c r="O266" s="245">
        <f>ROUND(E266*N266,2)</f>
        <v>0.01</v>
      </c>
      <c r="P266" s="245">
        <v>0</v>
      </c>
      <c r="Q266" s="245">
        <f>ROUND(E266*P266,2)</f>
        <v>0</v>
      </c>
      <c r="R266" s="247"/>
      <c r="S266" s="247" t="s">
        <v>221</v>
      </c>
      <c r="T266" s="248" t="s">
        <v>222</v>
      </c>
      <c r="U266" s="222">
        <v>0</v>
      </c>
      <c r="V266" s="222">
        <f>ROUND(E266*U266,2)</f>
        <v>0</v>
      </c>
      <c r="W266" s="222"/>
      <c r="X266" s="222" t="s">
        <v>226</v>
      </c>
      <c r="Y266" s="222" t="s">
        <v>120</v>
      </c>
      <c r="Z266" s="212"/>
      <c r="AA266" s="212"/>
      <c r="AB266" s="212"/>
      <c r="AC266" s="212"/>
      <c r="AD266" s="212"/>
      <c r="AE266" s="212"/>
      <c r="AF266" s="212"/>
      <c r="AG266" s="212" t="s">
        <v>227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42">
        <v>134</v>
      </c>
      <c r="B267" s="243" t="s">
        <v>488</v>
      </c>
      <c r="C267" s="255" t="s">
        <v>489</v>
      </c>
      <c r="D267" s="244" t="s">
        <v>195</v>
      </c>
      <c r="E267" s="245">
        <v>1</v>
      </c>
      <c r="F267" s="246">
        <v>1613</v>
      </c>
      <c r="G267" s="247">
        <f>ROUND(E267*F267,2)</f>
        <v>1613</v>
      </c>
      <c r="H267" s="246">
        <v>676.23</v>
      </c>
      <c r="I267" s="247">
        <f>ROUND(E267*H267,2)</f>
        <v>676.23</v>
      </c>
      <c r="J267" s="246">
        <v>936.77</v>
      </c>
      <c r="K267" s="247">
        <f>ROUND(E267*J267,2)</f>
        <v>936.77</v>
      </c>
      <c r="L267" s="247">
        <v>21</v>
      </c>
      <c r="M267" s="247">
        <f>G267*(1+L267/100)</f>
        <v>1951.73</v>
      </c>
      <c r="N267" s="245">
        <v>1.8400000000000001E-3</v>
      </c>
      <c r="O267" s="245">
        <f>ROUND(E267*N267,2)</f>
        <v>0</v>
      </c>
      <c r="P267" s="245">
        <v>0</v>
      </c>
      <c r="Q267" s="245">
        <f>ROUND(E267*P267,2)</f>
        <v>0</v>
      </c>
      <c r="R267" s="247" t="s">
        <v>182</v>
      </c>
      <c r="S267" s="247" t="s">
        <v>118</v>
      </c>
      <c r="T267" s="248" t="s">
        <v>118</v>
      </c>
      <c r="U267" s="222">
        <v>1.3340000000000001</v>
      </c>
      <c r="V267" s="222">
        <f>ROUND(E267*U267,2)</f>
        <v>1.33</v>
      </c>
      <c r="W267" s="222"/>
      <c r="X267" s="222" t="s">
        <v>132</v>
      </c>
      <c r="Y267" s="222" t="s">
        <v>120</v>
      </c>
      <c r="Z267" s="212"/>
      <c r="AA267" s="212"/>
      <c r="AB267" s="212"/>
      <c r="AC267" s="212"/>
      <c r="AD267" s="212"/>
      <c r="AE267" s="212"/>
      <c r="AF267" s="212"/>
      <c r="AG267" s="212" t="s">
        <v>133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0.399999999999999" outlineLevel="1" x14ac:dyDescent="0.25">
      <c r="A268" s="242">
        <v>135</v>
      </c>
      <c r="B268" s="243" t="s">
        <v>490</v>
      </c>
      <c r="C268" s="255" t="s">
        <v>491</v>
      </c>
      <c r="D268" s="244" t="s">
        <v>173</v>
      </c>
      <c r="E268" s="245">
        <v>1</v>
      </c>
      <c r="F268" s="246">
        <v>4825</v>
      </c>
      <c r="G268" s="247">
        <f>ROUND(E268*F268,2)</f>
        <v>4825</v>
      </c>
      <c r="H268" s="246">
        <v>4825</v>
      </c>
      <c r="I268" s="247">
        <f>ROUND(E268*H268,2)</f>
        <v>4825</v>
      </c>
      <c r="J268" s="246">
        <v>0</v>
      </c>
      <c r="K268" s="247">
        <f>ROUND(E268*J268,2)</f>
        <v>0</v>
      </c>
      <c r="L268" s="247">
        <v>21</v>
      </c>
      <c r="M268" s="247">
        <f>G268*(1+L268/100)</f>
        <v>5838.25</v>
      </c>
      <c r="N268" s="245">
        <v>2.5000000000000001E-2</v>
      </c>
      <c r="O268" s="245">
        <f>ROUND(E268*N268,2)</f>
        <v>0.03</v>
      </c>
      <c r="P268" s="245">
        <v>0</v>
      </c>
      <c r="Q268" s="245">
        <f>ROUND(E268*P268,2)</f>
        <v>0</v>
      </c>
      <c r="R268" s="247"/>
      <c r="S268" s="247" t="s">
        <v>221</v>
      </c>
      <c r="T268" s="248" t="s">
        <v>222</v>
      </c>
      <c r="U268" s="222">
        <v>0</v>
      </c>
      <c r="V268" s="222">
        <f>ROUND(E268*U268,2)</f>
        <v>0</v>
      </c>
      <c r="W268" s="222"/>
      <c r="X268" s="222" t="s">
        <v>226</v>
      </c>
      <c r="Y268" s="222" t="s">
        <v>120</v>
      </c>
      <c r="Z268" s="212"/>
      <c r="AA268" s="212"/>
      <c r="AB268" s="212"/>
      <c r="AC268" s="212"/>
      <c r="AD268" s="212"/>
      <c r="AE268" s="212"/>
      <c r="AF268" s="212"/>
      <c r="AG268" s="212" t="s">
        <v>227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42">
        <v>136</v>
      </c>
      <c r="B269" s="243" t="s">
        <v>492</v>
      </c>
      <c r="C269" s="255" t="s">
        <v>483</v>
      </c>
      <c r="D269" s="244" t="s">
        <v>173</v>
      </c>
      <c r="E269" s="245">
        <v>1</v>
      </c>
      <c r="F269" s="246">
        <v>808</v>
      </c>
      <c r="G269" s="247">
        <f>ROUND(E269*F269,2)</f>
        <v>808</v>
      </c>
      <c r="H269" s="246">
        <v>808</v>
      </c>
      <c r="I269" s="247">
        <f>ROUND(E269*H269,2)</f>
        <v>808</v>
      </c>
      <c r="J269" s="246">
        <v>0</v>
      </c>
      <c r="K269" s="247">
        <f>ROUND(E269*J269,2)</f>
        <v>0</v>
      </c>
      <c r="L269" s="247">
        <v>21</v>
      </c>
      <c r="M269" s="247">
        <f>G269*(1+L269/100)</f>
        <v>977.68</v>
      </c>
      <c r="N269" s="245">
        <v>2.5000000000000001E-3</v>
      </c>
      <c r="O269" s="245">
        <f>ROUND(E269*N269,2)</f>
        <v>0</v>
      </c>
      <c r="P269" s="245">
        <v>0</v>
      </c>
      <c r="Q269" s="245">
        <f>ROUND(E269*P269,2)</f>
        <v>0</v>
      </c>
      <c r="R269" s="247" t="s">
        <v>225</v>
      </c>
      <c r="S269" s="247" t="s">
        <v>118</v>
      </c>
      <c r="T269" s="248" t="s">
        <v>118</v>
      </c>
      <c r="U269" s="222">
        <v>0</v>
      </c>
      <c r="V269" s="222">
        <f>ROUND(E269*U269,2)</f>
        <v>0</v>
      </c>
      <c r="W269" s="222"/>
      <c r="X269" s="222" t="s">
        <v>226</v>
      </c>
      <c r="Y269" s="222" t="s">
        <v>120</v>
      </c>
      <c r="Z269" s="212"/>
      <c r="AA269" s="212"/>
      <c r="AB269" s="212"/>
      <c r="AC269" s="212"/>
      <c r="AD269" s="212"/>
      <c r="AE269" s="212"/>
      <c r="AF269" s="212"/>
      <c r="AG269" s="212" t="s">
        <v>227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42">
        <v>137</v>
      </c>
      <c r="B270" s="243" t="s">
        <v>493</v>
      </c>
      <c r="C270" s="255" t="s">
        <v>494</v>
      </c>
      <c r="D270" s="244" t="s">
        <v>195</v>
      </c>
      <c r="E270" s="245">
        <v>12</v>
      </c>
      <c r="F270" s="246">
        <v>126</v>
      </c>
      <c r="G270" s="247">
        <f>ROUND(E270*F270,2)</f>
        <v>1512</v>
      </c>
      <c r="H270" s="246">
        <v>0</v>
      </c>
      <c r="I270" s="247">
        <f>ROUND(E270*H270,2)</f>
        <v>0</v>
      </c>
      <c r="J270" s="246">
        <v>126</v>
      </c>
      <c r="K270" s="247">
        <f>ROUND(E270*J270,2)</f>
        <v>1512</v>
      </c>
      <c r="L270" s="247">
        <v>21</v>
      </c>
      <c r="M270" s="247">
        <f>G270*(1+L270/100)</f>
        <v>1829.52</v>
      </c>
      <c r="N270" s="245">
        <v>0</v>
      </c>
      <c r="O270" s="245">
        <f>ROUND(E270*N270,2)</f>
        <v>0</v>
      </c>
      <c r="P270" s="245">
        <v>1.107E-2</v>
      </c>
      <c r="Q270" s="245">
        <f>ROUND(E270*P270,2)</f>
        <v>0.13</v>
      </c>
      <c r="R270" s="247" t="s">
        <v>182</v>
      </c>
      <c r="S270" s="247" t="s">
        <v>118</v>
      </c>
      <c r="T270" s="248" t="s">
        <v>118</v>
      </c>
      <c r="U270" s="222">
        <v>0.22700000000000001</v>
      </c>
      <c r="V270" s="222">
        <f>ROUND(E270*U270,2)</f>
        <v>2.72</v>
      </c>
      <c r="W270" s="222"/>
      <c r="X270" s="222" t="s">
        <v>132</v>
      </c>
      <c r="Y270" s="222" t="s">
        <v>120</v>
      </c>
      <c r="Z270" s="212"/>
      <c r="AA270" s="212"/>
      <c r="AB270" s="212"/>
      <c r="AC270" s="212"/>
      <c r="AD270" s="212"/>
      <c r="AE270" s="212"/>
      <c r="AF270" s="212"/>
      <c r="AG270" s="212" t="s">
        <v>133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42">
        <v>138</v>
      </c>
      <c r="B271" s="243" t="s">
        <v>495</v>
      </c>
      <c r="C271" s="255" t="s">
        <v>496</v>
      </c>
      <c r="D271" s="244" t="s">
        <v>173</v>
      </c>
      <c r="E271" s="245">
        <v>12</v>
      </c>
      <c r="F271" s="246">
        <v>107</v>
      </c>
      <c r="G271" s="247">
        <f>ROUND(E271*F271,2)</f>
        <v>1284</v>
      </c>
      <c r="H271" s="246">
        <v>31.86</v>
      </c>
      <c r="I271" s="247">
        <f>ROUND(E271*H271,2)</f>
        <v>382.32</v>
      </c>
      <c r="J271" s="246">
        <v>75.14</v>
      </c>
      <c r="K271" s="247">
        <f>ROUND(E271*J271,2)</f>
        <v>901.68</v>
      </c>
      <c r="L271" s="247">
        <v>21</v>
      </c>
      <c r="M271" s="247">
        <f>G271*(1+L271/100)</f>
        <v>1553.6399999999999</v>
      </c>
      <c r="N271" s="245">
        <v>8.0000000000000007E-5</v>
      </c>
      <c r="O271" s="245">
        <f>ROUND(E271*N271,2)</f>
        <v>0</v>
      </c>
      <c r="P271" s="245">
        <v>0</v>
      </c>
      <c r="Q271" s="245">
        <f>ROUND(E271*P271,2)</f>
        <v>0</v>
      </c>
      <c r="R271" s="247" t="s">
        <v>182</v>
      </c>
      <c r="S271" s="247" t="s">
        <v>118</v>
      </c>
      <c r="T271" s="248" t="s">
        <v>118</v>
      </c>
      <c r="U271" s="222">
        <v>0.107</v>
      </c>
      <c r="V271" s="222">
        <f>ROUND(E271*U271,2)</f>
        <v>1.28</v>
      </c>
      <c r="W271" s="222"/>
      <c r="X271" s="222" t="s">
        <v>132</v>
      </c>
      <c r="Y271" s="222" t="s">
        <v>120</v>
      </c>
      <c r="Z271" s="212"/>
      <c r="AA271" s="212"/>
      <c r="AB271" s="212"/>
      <c r="AC271" s="212"/>
      <c r="AD271" s="212"/>
      <c r="AE271" s="212"/>
      <c r="AF271" s="212"/>
      <c r="AG271" s="212" t="s">
        <v>133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42">
        <v>139</v>
      </c>
      <c r="B272" s="243" t="s">
        <v>497</v>
      </c>
      <c r="C272" s="255" t="s">
        <v>498</v>
      </c>
      <c r="D272" s="244" t="s">
        <v>173</v>
      </c>
      <c r="E272" s="245">
        <v>12</v>
      </c>
      <c r="F272" s="246">
        <v>787</v>
      </c>
      <c r="G272" s="247">
        <f>ROUND(E272*F272,2)</f>
        <v>9444</v>
      </c>
      <c r="H272" s="246">
        <v>687.27</v>
      </c>
      <c r="I272" s="247">
        <f>ROUND(E272*H272,2)</f>
        <v>8247.24</v>
      </c>
      <c r="J272" s="246">
        <v>99.73</v>
      </c>
      <c r="K272" s="247">
        <f>ROUND(E272*J272,2)</f>
        <v>1196.76</v>
      </c>
      <c r="L272" s="247">
        <v>21</v>
      </c>
      <c r="M272" s="247">
        <f>G272*(1+L272/100)</f>
        <v>11427.24</v>
      </c>
      <c r="N272" s="245">
        <v>2.7E-4</v>
      </c>
      <c r="O272" s="245">
        <f>ROUND(E272*N272,2)</f>
        <v>0</v>
      </c>
      <c r="P272" s="245">
        <v>3.3E-4</v>
      </c>
      <c r="Q272" s="245">
        <f>ROUND(E272*P272,2)</f>
        <v>0</v>
      </c>
      <c r="R272" s="247" t="s">
        <v>182</v>
      </c>
      <c r="S272" s="247" t="s">
        <v>118</v>
      </c>
      <c r="T272" s="248" t="s">
        <v>118</v>
      </c>
      <c r="U272" s="222">
        <v>0.14199999999999999</v>
      </c>
      <c r="V272" s="222">
        <f>ROUND(E272*U272,2)</f>
        <v>1.7</v>
      </c>
      <c r="W272" s="222"/>
      <c r="X272" s="222" t="s">
        <v>132</v>
      </c>
      <c r="Y272" s="222" t="s">
        <v>120</v>
      </c>
      <c r="Z272" s="212"/>
      <c r="AA272" s="212"/>
      <c r="AB272" s="212"/>
      <c r="AC272" s="212"/>
      <c r="AD272" s="212"/>
      <c r="AE272" s="212"/>
      <c r="AF272" s="212"/>
      <c r="AG272" s="212" t="s">
        <v>133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5">
      <c r="A273" s="242">
        <v>140</v>
      </c>
      <c r="B273" s="243" t="s">
        <v>499</v>
      </c>
      <c r="C273" s="255" t="s">
        <v>500</v>
      </c>
      <c r="D273" s="244" t="s">
        <v>173</v>
      </c>
      <c r="E273" s="245">
        <v>12</v>
      </c>
      <c r="F273" s="246">
        <v>499.5</v>
      </c>
      <c r="G273" s="247">
        <f>ROUND(E273*F273,2)</f>
        <v>5994</v>
      </c>
      <c r="H273" s="246">
        <v>90.59</v>
      </c>
      <c r="I273" s="247">
        <f>ROUND(E273*H273,2)</f>
        <v>1087.08</v>
      </c>
      <c r="J273" s="246">
        <v>408.91</v>
      </c>
      <c r="K273" s="247">
        <f>ROUND(E273*J273,2)</f>
        <v>4906.92</v>
      </c>
      <c r="L273" s="247">
        <v>21</v>
      </c>
      <c r="M273" s="247">
        <f>G273*(1+L273/100)</f>
        <v>7252.74</v>
      </c>
      <c r="N273" s="245">
        <v>1.2999999999999999E-4</v>
      </c>
      <c r="O273" s="245">
        <f>ROUND(E273*N273,2)</f>
        <v>0</v>
      </c>
      <c r="P273" s="245">
        <v>0</v>
      </c>
      <c r="Q273" s="245">
        <f>ROUND(E273*P273,2)</f>
        <v>0</v>
      </c>
      <c r="R273" s="247" t="s">
        <v>182</v>
      </c>
      <c r="S273" s="247" t="s">
        <v>118</v>
      </c>
      <c r="T273" s="248" t="s">
        <v>118</v>
      </c>
      <c r="U273" s="222">
        <v>0.58199999999999996</v>
      </c>
      <c r="V273" s="222">
        <f>ROUND(E273*U273,2)</f>
        <v>6.98</v>
      </c>
      <c r="W273" s="222"/>
      <c r="X273" s="222" t="s">
        <v>132</v>
      </c>
      <c r="Y273" s="222" t="s">
        <v>120</v>
      </c>
      <c r="Z273" s="212"/>
      <c r="AA273" s="212"/>
      <c r="AB273" s="212"/>
      <c r="AC273" s="212"/>
      <c r="AD273" s="212"/>
      <c r="AE273" s="212"/>
      <c r="AF273" s="212"/>
      <c r="AG273" s="212" t="s">
        <v>133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33">
        <v>141</v>
      </c>
      <c r="B274" s="234" t="s">
        <v>501</v>
      </c>
      <c r="C274" s="252" t="s">
        <v>502</v>
      </c>
      <c r="D274" s="235" t="s">
        <v>195</v>
      </c>
      <c r="E274" s="236">
        <v>29</v>
      </c>
      <c r="F274" s="237">
        <v>1227</v>
      </c>
      <c r="G274" s="238">
        <f>ROUND(E274*F274,2)</f>
        <v>35583</v>
      </c>
      <c r="H274" s="237">
        <v>167.91</v>
      </c>
      <c r="I274" s="238">
        <f>ROUND(E274*H274,2)</f>
        <v>4869.3900000000003</v>
      </c>
      <c r="J274" s="237">
        <v>1059.0899999999999</v>
      </c>
      <c r="K274" s="238">
        <f>ROUND(E274*J274,2)</f>
        <v>30713.61</v>
      </c>
      <c r="L274" s="238">
        <v>21</v>
      </c>
      <c r="M274" s="238">
        <f>G274*(1+L274/100)</f>
        <v>43055.43</v>
      </c>
      <c r="N274" s="236">
        <v>1.41E-3</v>
      </c>
      <c r="O274" s="236">
        <f>ROUND(E274*N274,2)</f>
        <v>0.04</v>
      </c>
      <c r="P274" s="236">
        <v>0</v>
      </c>
      <c r="Q274" s="236">
        <f>ROUND(E274*P274,2)</f>
        <v>0</v>
      </c>
      <c r="R274" s="238" t="s">
        <v>182</v>
      </c>
      <c r="S274" s="238" t="s">
        <v>118</v>
      </c>
      <c r="T274" s="239" t="s">
        <v>118</v>
      </c>
      <c r="U274" s="222">
        <v>1.575</v>
      </c>
      <c r="V274" s="222">
        <f>ROUND(E274*U274,2)</f>
        <v>45.68</v>
      </c>
      <c r="W274" s="222"/>
      <c r="X274" s="222" t="s">
        <v>132</v>
      </c>
      <c r="Y274" s="222" t="s">
        <v>120</v>
      </c>
      <c r="Z274" s="212"/>
      <c r="AA274" s="212"/>
      <c r="AB274" s="212"/>
      <c r="AC274" s="212"/>
      <c r="AD274" s="212"/>
      <c r="AE274" s="212"/>
      <c r="AF274" s="212"/>
      <c r="AG274" s="212" t="s">
        <v>133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5">
      <c r="A275" s="219"/>
      <c r="B275" s="220"/>
      <c r="C275" s="254" t="s">
        <v>503</v>
      </c>
      <c r="D275" s="223"/>
      <c r="E275" s="224">
        <v>16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125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5">
      <c r="A276" s="219"/>
      <c r="B276" s="220"/>
      <c r="C276" s="254" t="s">
        <v>504</v>
      </c>
      <c r="D276" s="223"/>
      <c r="E276" s="224">
        <v>1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125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5">
      <c r="A277" s="219"/>
      <c r="B277" s="220"/>
      <c r="C277" s="254" t="s">
        <v>505</v>
      </c>
      <c r="D277" s="223"/>
      <c r="E277" s="224">
        <v>1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125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5">
      <c r="A278" s="219"/>
      <c r="B278" s="220"/>
      <c r="C278" s="254" t="s">
        <v>506</v>
      </c>
      <c r="D278" s="223"/>
      <c r="E278" s="224">
        <v>11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125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42">
        <v>142</v>
      </c>
      <c r="B279" s="243" t="s">
        <v>507</v>
      </c>
      <c r="C279" s="255" t="s">
        <v>508</v>
      </c>
      <c r="D279" s="244" t="s">
        <v>173</v>
      </c>
      <c r="E279" s="245">
        <v>16</v>
      </c>
      <c r="F279" s="246">
        <v>2500</v>
      </c>
      <c r="G279" s="247">
        <f>ROUND(E279*F279,2)</f>
        <v>40000</v>
      </c>
      <c r="H279" s="246">
        <v>2500</v>
      </c>
      <c r="I279" s="247">
        <f>ROUND(E279*H279,2)</f>
        <v>40000</v>
      </c>
      <c r="J279" s="246">
        <v>0</v>
      </c>
      <c r="K279" s="247">
        <f>ROUND(E279*J279,2)</f>
        <v>0</v>
      </c>
      <c r="L279" s="247">
        <v>21</v>
      </c>
      <c r="M279" s="247">
        <f>G279*(1+L279/100)</f>
        <v>48400</v>
      </c>
      <c r="N279" s="245">
        <v>1.2999999999999999E-2</v>
      </c>
      <c r="O279" s="245">
        <f>ROUND(E279*N279,2)</f>
        <v>0.21</v>
      </c>
      <c r="P279" s="245">
        <v>0</v>
      </c>
      <c r="Q279" s="245">
        <f>ROUND(E279*P279,2)</f>
        <v>0</v>
      </c>
      <c r="R279" s="247"/>
      <c r="S279" s="247" t="s">
        <v>221</v>
      </c>
      <c r="T279" s="248" t="s">
        <v>222</v>
      </c>
      <c r="U279" s="222">
        <v>0</v>
      </c>
      <c r="V279" s="222">
        <f>ROUND(E279*U279,2)</f>
        <v>0</v>
      </c>
      <c r="W279" s="222"/>
      <c r="X279" s="222" t="s">
        <v>226</v>
      </c>
      <c r="Y279" s="222" t="s">
        <v>120</v>
      </c>
      <c r="Z279" s="212"/>
      <c r="AA279" s="212"/>
      <c r="AB279" s="212"/>
      <c r="AC279" s="212"/>
      <c r="AD279" s="212"/>
      <c r="AE279" s="212"/>
      <c r="AF279" s="212"/>
      <c r="AG279" s="212" t="s">
        <v>227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ht="20.399999999999999" outlineLevel="1" x14ac:dyDescent="0.25">
      <c r="A280" s="242">
        <v>143</v>
      </c>
      <c r="B280" s="243" t="s">
        <v>509</v>
      </c>
      <c r="C280" s="255" t="s">
        <v>510</v>
      </c>
      <c r="D280" s="244" t="s">
        <v>173</v>
      </c>
      <c r="E280" s="245">
        <v>1</v>
      </c>
      <c r="F280" s="246">
        <v>2200</v>
      </c>
      <c r="G280" s="247">
        <f>ROUND(E280*F280,2)</f>
        <v>2200</v>
      </c>
      <c r="H280" s="246">
        <v>2200</v>
      </c>
      <c r="I280" s="247">
        <f>ROUND(E280*H280,2)</f>
        <v>2200</v>
      </c>
      <c r="J280" s="246">
        <v>0</v>
      </c>
      <c r="K280" s="247">
        <f>ROUND(E280*J280,2)</f>
        <v>0</v>
      </c>
      <c r="L280" s="247">
        <v>21</v>
      </c>
      <c r="M280" s="247">
        <f>G280*(1+L280/100)</f>
        <v>2662</v>
      </c>
      <c r="N280" s="245">
        <v>1.1299999999999999E-2</v>
      </c>
      <c r="O280" s="245">
        <f>ROUND(E280*N280,2)</f>
        <v>0.01</v>
      </c>
      <c r="P280" s="245">
        <v>0</v>
      </c>
      <c r="Q280" s="245">
        <f>ROUND(E280*P280,2)</f>
        <v>0</v>
      </c>
      <c r="R280" s="247"/>
      <c r="S280" s="247" t="s">
        <v>221</v>
      </c>
      <c r="T280" s="248" t="s">
        <v>222</v>
      </c>
      <c r="U280" s="222">
        <v>0</v>
      </c>
      <c r="V280" s="222">
        <f>ROUND(E280*U280,2)</f>
        <v>0</v>
      </c>
      <c r="W280" s="222"/>
      <c r="X280" s="222" t="s">
        <v>226</v>
      </c>
      <c r="Y280" s="222" t="s">
        <v>120</v>
      </c>
      <c r="Z280" s="212"/>
      <c r="AA280" s="212"/>
      <c r="AB280" s="212"/>
      <c r="AC280" s="212"/>
      <c r="AD280" s="212"/>
      <c r="AE280" s="212"/>
      <c r="AF280" s="212"/>
      <c r="AG280" s="212" t="s">
        <v>227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ht="20.399999999999999" outlineLevel="1" x14ac:dyDescent="0.25">
      <c r="A281" s="242">
        <v>144</v>
      </c>
      <c r="B281" s="243" t="s">
        <v>511</v>
      </c>
      <c r="C281" s="255" t="s">
        <v>512</v>
      </c>
      <c r="D281" s="244" t="s">
        <v>173</v>
      </c>
      <c r="E281" s="245">
        <v>1</v>
      </c>
      <c r="F281" s="246">
        <v>1790</v>
      </c>
      <c r="G281" s="247">
        <f>ROUND(E281*F281,2)</f>
        <v>1790</v>
      </c>
      <c r="H281" s="246">
        <v>1790</v>
      </c>
      <c r="I281" s="247">
        <f>ROUND(E281*H281,2)</f>
        <v>1790</v>
      </c>
      <c r="J281" s="246">
        <v>0</v>
      </c>
      <c r="K281" s="247">
        <f>ROUND(E281*J281,2)</f>
        <v>0</v>
      </c>
      <c r="L281" s="247">
        <v>21</v>
      </c>
      <c r="M281" s="247">
        <f>G281*(1+L281/100)</f>
        <v>2165.9</v>
      </c>
      <c r="N281" s="245">
        <v>8.0000000000000002E-3</v>
      </c>
      <c r="O281" s="245">
        <f>ROUND(E281*N281,2)</f>
        <v>0.01</v>
      </c>
      <c r="P281" s="245">
        <v>0</v>
      </c>
      <c r="Q281" s="245">
        <f>ROUND(E281*P281,2)</f>
        <v>0</v>
      </c>
      <c r="R281" s="247"/>
      <c r="S281" s="247" t="s">
        <v>221</v>
      </c>
      <c r="T281" s="248" t="s">
        <v>222</v>
      </c>
      <c r="U281" s="222">
        <v>0</v>
      </c>
      <c r="V281" s="222">
        <f>ROUND(E281*U281,2)</f>
        <v>0</v>
      </c>
      <c r="W281" s="222"/>
      <c r="X281" s="222" t="s">
        <v>226</v>
      </c>
      <c r="Y281" s="222" t="s">
        <v>120</v>
      </c>
      <c r="Z281" s="212"/>
      <c r="AA281" s="212"/>
      <c r="AB281" s="212"/>
      <c r="AC281" s="212"/>
      <c r="AD281" s="212"/>
      <c r="AE281" s="212"/>
      <c r="AF281" s="212"/>
      <c r="AG281" s="212" t="s">
        <v>227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42">
        <v>145</v>
      </c>
      <c r="B282" s="243" t="s">
        <v>513</v>
      </c>
      <c r="C282" s="255" t="s">
        <v>514</v>
      </c>
      <c r="D282" s="244" t="s">
        <v>173</v>
      </c>
      <c r="E282" s="245">
        <v>11</v>
      </c>
      <c r="F282" s="246">
        <v>2700</v>
      </c>
      <c r="G282" s="247">
        <f>ROUND(E282*F282,2)</f>
        <v>29700</v>
      </c>
      <c r="H282" s="246">
        <v>2700</v>
      </c>
      <c r="I282" s="247">
        <f>ROUND(E282*H282,2)</f>
        <v>29700</v>
      </c>
      <c r="J282" s="246">
        <v>0</v>
      </c>
      <c r="K282" s="247">
        <f>ROUND(E282*J282,2)</f>
        <v>0</v>
      </c>
      <c r="L282" s="247">
        <v>21</v>
      </c>
      <c r="M282" s="247">
        <f>G282*(1+L282/100)</f>
        <v>35937</v>
      </c>
      <c r="N282" s="245">
        <v>8.0000000000000002E-3</v>
      </c>
      <c r="O282" s="245">
        <f>ROUND(E282*N282,2)</f>
        <v>0.09</v>
      </c>
      <c r="P282" s="245">
        <v>0</v>
      </c>
      <c r="Q282" s="245">
        <f>ROUND(E282*P282,2)</f>
        <v>0</v>
      </c>
      <c r="R282" s="247"/>
      <c r="S282" s="247" t="s">
        <v>221</v>
      </c>
      <c r="T282" s="248" t="s">
        <v>222</v>
      </c>
      <c r="U282" s="222">
        <v>0</v>
      </c>
      <c r="V282" s="222">
        <f>ROUND(E282*U282,2)</f>
        <v>0</v>
      </c>
      <c r="W282" s="222"/>
      <c r="X282" s="222" t="s">
        <v>226</v>
      </c>
      <c r="Y282" s="222" t="s">
        <v>120</v>
      </c>
      <c r="Z282" s="212"/>
      <c r="AA282" s="212"/>
      <c r="AB282" s="212"/>
      <c r="AC282" s="212"/>
      <c r="AD282" s="212"/>
      <c r="AE282" s="212"/>
      <c r="AF282" s="212"/>
      <c r="AG282" s="212" t="s">
        <v>227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33">
        <v>146</v>
      </c>
      <c r="B283" s="234" t="s">
        <v>515</v>
      </c>
      <c r="C283" s="252" t="s">
        <v>516</v>
      </c>
      <c r="D283" s="235" t="s">
        <v>173</v>
      </c>
      <c r="E283" s="236">
        <v>20</v>
      </c>
      <c r="F283" s="237">
        <v>720</v>
      </c>
      <c r="G283" s="238">
        <f>ROUND(E283*F283,2)</f>
        <v>14400</v>
      </c>
      <c r="H283" s="237">
        <v>720</v>
      </c>
      <c r="I283" s="238">
        <f>ROUND(E283*H283,2)</f>
        <v>14400</v>
      </c>
      <c r="J283" s="237">
        <v>0</v>
      </c>
      <c r="K283" s="238">
        <f>ROUND(E283*J283,2)</f>
        <v>0</v>
      </c>
      <c r="L283" s="238">
        <v>21</v>
      </c>
      <c r="M283" s="238">
        <f>G283*(1+L283/100)</f>
        <v>17424</v>
      </c>
      <c r="N283" s="236">
        <v>0</v>
      </c>
      <c r="O283" s="236">
        <f>ROUND(E283*N283,2)</f>
        <v>0</v>
      </c>
      <c r="P283" s="236">
        <v>0</v>
      </c>
      <c r="Q283" s="236">
        <f>ROUND(E283*P283,2)</f>
        <v>0</v>
      </c>
      <c r="R283" s="238"/>
      <c r="S283" s="238" t="s">
        <v>221</v>
      </c>
      <c r="T283" s="239" t="s">
        <v>222</v>
      </c>
      <c r="U283" s="222">
        <v>0</v>
      </c>
      <c r="V283" s="222">
        <f>ROUND(E283*U283,2)</f>
        <v>0</v>
      </c>
      <c r="W283" s="222"/>
      <c r="X283" s="222" t="s">
        <v>226</v>
      </c>
      <c r="Y283" s="222" t="s">
        <v>120</v>
      </c>
      <c r="Z283" s="212"/>
      <c r="AA283" s="212"/>
      <c r="AB283" s="212"/>
      <c r="AC283" s="212"/>
      <c r="AD283" s="212"/>
      <c r="AE283" s="212"/>
      <c r="AF283" s="212"/>
      <c r="AG283" s="212" t="s">
        <v>227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5">
      <c r="A284" s="219"/>
      <c r="B284" s="220"/>
      <c r="C284" s="254" t="s">
        <v>503</v>
      </c>
      <c r="D284" s="223"/>
      <c r="E284" s="224">
        <v>16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125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5">
      <c r="A285" s="219"/>
      <c r="B285" s="220"/>
      <c r="C285" s="254" t="s">
        <v>504</v>
      </c>
      <c r="D285" s="223"/>
      <c r="E285" s="224">
        <v>1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125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5">
      <c r="A286" s="219"/>
      <c r="B286" s="220"/>
      <c r="C286" s="254" t="s">
        <v>505</v>
      </c>
      <c r="D286" s="223"/>
      <c r="E286" s="224">
        <v>1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125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5">
      <c r="A287" s="219"/>
      <c r="B287" s="220"/>
      <c r="C287" s="254" t="s">
        <v>517</v>
      </c>
      <c r="D287" s="223"/>
      <c r="E287" s="224">
        <v>2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125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5">
      <c r="A288" s="233">
        <v>147</v>
      </c>
      <c r="B288" s="234" t="s">
        <v>518</v>
      </c>
      <c r="C288" s="252" t="s">
        <v>519</v>
      </c>
      <c r="D288" s="235" t="s">
        <v>195</v>
      </c>
      <c r="E288" s="236">
        <v>1</v>
      </c>
      <c r="F288" s="237">
        <v>3085</v>
      </c>
      <c r="G288" s="238">
        <f>ROUND(E288*F288,2)</f>
        <v>3085</v>
      </c>
      <c r="H288" s="237">
        <v>554.91</v>
      </c>
      <c r="I288" s="238">
        <f>ROUND(E288*H288,2)</f>
        <v>554.91</v>
      </c>
      <c r="J288" s="237">
        <v>2530.09</v>
      </c>
      <c r="K288" s="238">
        <f>ROUND(E288*J288,2)</f>
        <v>2530.09</v>
      </c>
      <c r="L288" s="238">
        <v>21</v>
      </c>
      <c r="M288" s="238">
        <f>G288*(1+L288/100)</f>
        <v>3732.85</v>
      </c>
      <c r="N288" s="236">
        <v>4.8999999999999998E-4</v>
      </c>
      <c r="O288" s="236">
        <f>ROUND(E288*N288,2)</f>
        <v>0</v>
      </c>
      <c r="P288" s="236">
        <v>0</v>
      </c>
      <c r="Q288" s="236">
        <f>ROUND(E288*P288,2)</f>
        <v>0</v>
      </c>
      <c r="R288" s="238" t="s">
        <v>182</v>
      </c>
      <c r="S288" s="238" t="s">
        <v>118</v>
      </c>
      <c r="T288" s="239" t="s">
        <v>118</v>
      </c>
      <c r="U288" s="222">
        <v>3.6</v>
      </c>
      <c r="V288" s="222">
        <f>ROUND(E288*U288,2)</f>
        <v>3.6</v>
      </c>
      <c r="W288" s="222"/>
      <c r="X288" s="222" t="s">
        <v>132</v>
      </c>
      <c r="Y288" s="222" t="s">
        <v>120</v>
      </c>
      <c r="Z288" s="212"/>
      <c r="AA288" s="212"/>
      <c r="AB288" s="212"/>
      <c r="AC288" s="212"/>
      <c r="AD288" s="212"/>
      <c r="AE288" s="212"/>
      <c r="AF288" s="212"/>
      <c r="AG288" s="212" t="s">
        <v>133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5">
      <c r="A289" s="219"/>
      <c r="B289" s="220"/>
      <c r="C289" s="257" t="s">
        <v>520</v>
      </c>
      <c r="D289" s="250"/>
      <c r="E289" s="250"/>
      <c r="F289" s="250"/>
      <c r="G289" s="250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177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5">
      <c r="A290" s="219"/>
      <c r="B290" s="220"/>
      <c r="C290" s="254" t="s">
        <v>521</v>
      </c>
      <c r="D290" s="223"/>
      <c r="E290" s="224">
        <v>1</v>
      </c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125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5">
      <c r="A291" s="242">
        <v>148</v>
      </c>
      <c r="B291" s="243" t="s">
        <v>522</v>
      </c>
      <c r="C291" s="255" t="s">
        <v>523</v>
      </c>
      <c r="D291" s="244" t="s">
        <v>173</v>
      </c>
      <c r="E291" s="245">
        <v>1</v>
      </c>
      <c r="F291" s="246">
        <v>7780</v>
      </c>
      <c r="G291" s="247">
        <f>ROUND(E291*F291,2)</f>
        <v>7780</v>
      </c>
      <c r="H291" s="246">
        <v>7780</v>
      </c>
      <c r="I291" s="247">
        <f>ROUND(E291*H291,2)</f>
        <v>7780</v>
      </c>
      <c r="J291" s="246">
        <v>0</v>
      </c>
      <c r="K291" s="247">
        <f>ROUND(E291*J291,2)</f>
        <v>0</v>
      </c>
      <c r="L291" s="247">
        <v>21</v>
      </c>
      <c r="M291" s="247">
        <f>G291*(1+L291/100)</f>
        <v>9413.7999999999993</v>
      </c>
      <c r="N291" s="245">
        <v>1.7999999999999999E-2</v>
      </c>
      <c r="O291" s="245">
        <f>ROUND(E291*N291,2)</f>
        <v>0.02</v>
      </c>
      <c r="P291" s="245">
        <v>0</v>
      </c>
      <c r="Q291" s="245">
        <f>ROUND(E291*P291,2)</f>
        <v>0</v>
      </c>
      <c r="R291" s="247"/>
      <c r="S291" s="247" t="s">
        <v>221</v>
      </c>
      <c r="T291" s="248" t="s">
        <v>222</v>
      </c>
      <c r="U291" s="222">
        <v>0</v>
      </c>
      <c r="V291" s="222">
        <f>ROUND(E291*U291,2)</f>
        <v>0</v>
      </c>
      <c r="W291" s="222"/>
      <c r="X291" s="222" t="s">
        <v>226</v>
      </c>
      <c r="Y291" s="222" t="s">
        <v>120</v>
      </c>
      <c r="Z291" s="212"/>
      <c r="AA291" s="212"/>
      <c r="AB291" s="212"/>
      <c r="AC291" s="212"/>
      <c r="AD291" s="212"/>
      <c r="AE291" s="212"/>
      <c r="AF291" s="212"/>
      <c r="AG291" s="212" t="s">
        <v>227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42">
        <v>149</v>
      </c>
      <c r="B292" s="243" t="s">
        <v>524</v>
      </c>
      <c r="C292" s="255" t="s">
        <v>525</v>
      </c>
      <c r="D292" s="244" t="s">
        <v>526</v>
      </c>
      <c r="E292" s="245">
        <v>1</v>
      </c>
      <c r="F292" s="246">
        <v>775</v>
      </c>
      <c r="G292" s="247">
        <f>ROUND(E292*F292,2)</f>
        <v>775</v>
      </c>
      <c r="H292" s="246">
        <v>775</v>
      </c>
      <c r="I292" s="247">
        <f>ROUND(E292*H292,2)</f>
        <v>775</v>
      </c>
      <c r="J292" s="246">
        <v>0</v>
      </c>
      <c r="K292" s="247">
        <f>ROUND(E292*J292,2)</f>
        <v>0</v>
      </c>
      <c r="L292" s="247">
        <v>21</v>
      </c>
      <c r="M292" s="247">
        <f>G292*(1+L292/100)</f>
        <v>937.75</v>
      </c>
      <c r="N292" s="245">
        <v>4.1999999999999997E-3</v>
      </c>
      <c r="O292" s="245">
        <f>ROUND(E292*N292,2)</f>
        <v>0</v>
      </c>
      <c r="P292" s="245">
        <v>0</v>
      </c>
      <c r="Q292" s="245">
        <f>ROUND(E292*P292,2)</f>
        <v>0</v>
      </c>
      <c r="R292" s="247" t="s">
        <v>225</v>
      </c>
      <c r="S292" s="247" t="s">
        <v>118</v>
      </c>
      <c r="T292" s="248" t="s">
        <v>118</v>
      </c>
      <c r="U292" s="222">
        <v>0</v>
      </c>
      <c r="V292" s="222">
        <f>ROUND(E292*U292,2)</f>
        <v>0</v>
      </c>
      <c r="W292" s="222"/>
      <c r="X292" s="222" t="s">
        <v>226</v>
      </c>
      <c r="Y292" s="222" t="s">
        <v>120</v>
      </c>
      <c r="Z292" s="212"/>
      <c r="AA292" s="212"/>
      <c r="AB292" s="212"/>
      <c r="AC292" s="212"/>
      <c r="AD292" s="212"/>
      <c r="AE292" s="212"/>
      <c r="AF292" s="212"/>
      <c r="AG292" s="212" t="s">
        <v>227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42">
        <v>150</v>
      </c>
      <c r="B293" s="243" t="s">
        <v>527</v>
      </c>
      <c r="C293" s="255" t="s">
        <v>528</v>
      </c>
      <c r="D293" s="244" t="s">
        <v>195</v>
      </c>
      <c r="E293" s="245">
        <v>3</v>
      </c>
      <c r="F293" s="246">
        <v>892</v>
      </c>
      <c r="G293" s="247">
        <f>ROUND(E293*F293,2)</f>
        <v>2676</v>
      </c>
      <c r="H293" s="246">
        <v>154.69</v>
      </c>
      <c r="I293" s="247">
        <f>ROUND(E293*H293,2)</f>
        <v>464.07</v>
      </c>
      <c r="J293" s="246">
        <v>737.31</v>
      </c>
      <c r="K293" s="247">
        <f>ROUND(E293*J293,2)</f>
        <v>2211.9299999999998</v>
      </c>
      <c r="L293" s="247">
        <v>21</v>
      </c>
      <c r="M293" s="247">
        <f>G293*(1+L293/100)</f>
        <v>3237.96</v>
      </c>
      <c r="N293" s="245">
        <v>5.9999999999999995E-4</v>
      </c>
      <c r="O293" s="245">
        <f>ROUND(E293*N293,2)</f>
        <v>0</v>
      </c>
      <c r="P293" s="245">
        <v>0</v>
      </c>
      <c r="Q293" s="245">
        <f>ROUND(E293*P293,2)</f>
        <v>0</v>
      </c>
      <c r="R293" s="247" t="s">
        <v>182</v>
      </c>
      <c r="S293" s="247" t="s">
        <v>118</v>
      </c>
      <c r="T293" s="248" t="s">
        <v>118</v>
      </c>
      <c r="U293" s="222">
        <v>0.97299999999999998</v>
      </c>
      <c r="V293" s="222">
        <f>ROUND(E293*U293,2)</f>
        <v>2.92</v>
      </c>
      <c r="W293" s="222"/>
      <c r="X293" s="222" t="s">
        <v>132</v>
      </c>
      <c r="Y293" s="222" t="s">
        <v>120</v>
      </c>
      <c r="Z293" s="212"/>
      <c r="AA293" s="212"/>
      <c r="AB293" s="212"/>
      <c r="AC293" s="212"/>
      <c r="AD293" s="212"/>
      <c r="AE293" s="212"/>
      <c r="AF293" s="212"/>
      <c r="AG293" s="212" t="s">
        <v>133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42">
        <v>151</v>
      </c>
      <c r="B294" s="243" t="s">
        <v>529</v>
      </c>
      <c r="C294" s="255" t="s">
        <v>530</v>
      </c>
      <c r="D294" s="244" t="s">
        <v>173</v>
      </c>
      <c r="E294" s="245">
        <v>3</v>
      </c>
      <c r="F294" s="246">
        <v>3180</v>
      </c>
      <c r="G294" s="247">
        <f>ROUND(E294*F294,2)</f>
        <v>9540</v>
      </c>
      <c r="H294" s="246">
        <v>3180</v>
      </c>
      <c r="I294" s="247">
        <f>ROUND(E294*H294,2)</f>
        <v>9540</v>
      </c>
      <c r="J294" s="246">
        <v>0</v>
      </c>
      <c r="K294" s="247">
        <f>ROUND(E294*J294,2)</f>
        <v>0</v>
      </c>
      <c r="L294" s="247">
        <v>21</v>
      </c>
      <c r="M294" s="247">
        <f>G294*(1+L294/100)</f>
        <v>11543.4</v>
      </c>
      <c r="N294" s="245">
        <v>1.8200000000000001E-2</v>
      </c>
      <c r="O294" s="245">
        <f>ROUND(E294*N294,2)</f>
        <v>0.05</v>
      </c>
      <c r="P294" s="245">
        <v>0</v>
      </c>
      <c r="Q294" s="245">
        <f>ROUND(E294*P294,2)</f>
        <v>0</v>
      </c>
      <c r="R294" s="247" t="s">
        <v>225</v>
      </c>
      <c r="S294" s="247" t="s">
        <v>118</v>
      </c>
      <c r="T294" s="248" t="s">
        <v>118</v>
      </c>
      <c r="U294" s="222">
        <v>0</v>
      </c>
      <c r="V294" s="222">
        <f>ROUND(E294*U294,2)</f>
        <v>0</v>
      </c>
      <c r="W294" s="222"/>
      <c r="X294" s="222" t="s">
        <v>226</v>
      </c>
      <c r="Y294" s="222" t="s">
        <v>120</v>
      </c>
      <c r="Z294" s="212"/>
      <c r="AA294" s="212"/>
      <c r="AB294" s="212"/>
      <c r="AC294" s="212"/>
      <c r="AD294" s="212"/>
      <c r="AE294" s="212"/>
      <c r="AF294" s="212"/>
      <c r="AG294" s="212" t="s">
        <v>227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5">
      <c r="A295" s="233">
        <v>152</v>
      </c>
      <c r="B295" s="234" t="s">
        <v>531</v>
      </c>
      <c r="C295" s="252" t="s">
        <v>532</v>
      </c>
      <c r="D295" s="235" t="s">
        <v>195</v>
      </c>
      <c r="E295" s="236">
        <v>24</v>
      </c>
      <c r="F295" s="237">
        <v>1039</v>
      </c>
      <c r="G295" s="238">
        <f>ROUND(E295*F295,2)</f>
        <v>24936</v>
      </c>
      <c r="H295" s="237">
        <v>683.67</v>
      </c>
      <c r="I295" s="238">
        <f>ROUND(E295*H295,2)</f>
        <v>16408.080000000002</v>
      </c>
      <c r="J295" s="237">
        <v>355.33</v>
      </c>
      <c r="K295" s="238">
        <f>ROUND(E295*J295,2)</f>
        <v>8527.92</v>
      </c>
      <c r="L295" s="238">
        <v>21</v>
      </c>
      <c r="M295" s="238">
        <f>G295*(1+L295/100)</f>
        <v>30172.559999999998</v>
      </c>
      <c r="N295" s="236">
        <v>7.2000000000000005E-4</v>
      </c>
      <c r="O295" s="236">
        <f>ROUND(E295*N295,2)</f>
        <v>0.02</v>
      </c>
      <c r="P295" s="236">
        <v>0</v>
      </c>
      <c r="Q295" s="236">
        <f>ROUND(E295*P295,2)</f>
        <v>0</v>
      </c>
      <c r="R295" s="238" t="s">
        <v>182</v>
      </c>
      <c r="S295" s="238" t="s">
        <v>118</v>
      </c>
      <c r="T295" s="239" t="s">
        <v>118</v>
      </c>
      <c r="U295" s="222">
        <v>0.50600000000000001</v>
      </c>
      <c r="V295" s="222">
        <f>ROUND(E295*U295,2)</f>
        <v>12.14</v>
      </c>
      <c r="W295" s="222"/>
      <c r="X295" s="222" t="s">
        <v>132</v>
      </c>
      <c r="Y295" s="222" t="s">
        <v>120</v>
      </c>
      <c r="Z295" s="212"/>
      <c r="AA295" s="212"/>
      <c r="AB295" s="212"/>
      <c r="AC295" s="212"/>
      <c r="AD295" s="212"/>
      <c r="AE295" s="212"/>
      <c r="AF295" s="212"/>
      <c r="AG295" s="212" t="s">
        <v>133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5">
      <c r="A296" s="219"/>
      <c r="B296" s="220"/>
      <c r="C296" s="254" t="s">
        <v>533</v>
      </c>
      <c r="D296" s="223"/>
      <c r="E296" s="224"/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125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5">
      <c r="A297" s="219"/>
      <c r="B297" s="220"/>
      <c r="C297" s="254" t="s">
        <v>534</v>
      </c>
      <c r="D297" s="223"/>
      <c r="E297" s="224">
        <v>19</v>
      </c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22"/>
      <c r="Z297" s="212"/>
      <c r="AA297" s="212"/>
      <c r="AB297" s="212"/>
      <c r="AC297" s="212"/>
      <c r="AD297" s="212"/>
      <c r="AE297" s="212"/>
      <c r="AF297" s="212"/>
      <c r="AG297" s="212" t="s">
        <v>125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5">
      <c r="A298" s="219"/>
      <c r="B298" s="220"/>
      <c r="C298" s="254" t="s">
        <v>535</v>
      </c>
      <c r="D298" s="223"/>
      <c r="E298" s="224">
        <v>5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125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42">
        <v>153</v>
      </c>
      <c r="B299" s="243" t="s">
        <v>536</v>
      </c>
      <c r="C299" s="255" t="s">
        <v>537</v>
      </c>
      <c r="D299" s="244" t="s">
        <v>173</v>
      </c>
      <c r="E299" s="245">
        <v>4</v>
      </c>
      <c r="F299" s="246">
        <v>1242</v>
      </c>
      <c r="G299" s="247">
        <f>ROUND(E299*F299,2)</f>
        <v>4968</v>
      </c>
      <c r="H299" s="246">
        <v>363.46</v>
      </c>
      <c r="I299" s="247">
        <f>ROUND(E299*H299,2)</f>
        <v>1453.84</v>
      </c>
      <c r="J299" s="246">
        <v>878.54</v>
      </c>
      <c r="K299" s="247">
        <f>ROUND(E299*J299,2)</f>
        <v>3514.16</v>
      </c>
      <c r="L299" s="247">
        <v>21</v>
      </c>
      <c r="M299" s="247">
        <f>G299*(1+L299/100)</f>
        <v>6011.28</v>
      </c>
      <c r="N299" s="245">
        <v>3.0699999999999998E-3</v>
      </c>
      <c r="O299" s="245">
        <f>ROUND(E299*N299,2)</f>
        <v>0.01</v>
      </c>
      <c r="P299" s="245">
        <v>0</v>
      </c>
      <c r="Q299" s="245">
        <f>ROUND(E299*P299,2)</f>
        <v>0</v>
      </c>
      <c r="R299" s="247" t="s">
        <v>182</v>
      </c>
      <c r="S299" s="247" t="s">
        <v>118</v>
      </c>
      <c r="T299" s="248" t="s">
        <v>118</v>
      </c>
      <c r="U299" s="222">
        <v>1.25</v>
      </c>
      <c r="V299" s="222">
        <f>ROUND(E299*U299,2)</f>
        <v>5</v>
      </c>
      <c r="W299" s="222"/>
      <c r="X299" s="222" t="s">
        <v>132</v>
      </c>
      <c r="Y299" s="222" t="s">
        <v>120</v>
      </c>
      <c r="Z299" s="212"/>
      <c r="AA299" s="212"/>
      <c r="AB299" s="212"/>
      <c r="AC299" s="212"/>
      <c r="AD299" s="212"/>
      <c r="AE299" s="212"/>
      <c r="AF299" s="212"/>
      <c r="AG299" s="212" t="s">
        <v>133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20.399999999999999" outlineLevel="1" x14ac:dyDescent="0.25">
      <c r="A300" s="242">
        <v>154</v>
      </c>
      <c r="B300" s="243" t="s">
        <v>538</v>
      </c>
      <c r="C300" s="255" t="s">
        <v>539</v>
      </c>
      <c r="D300" s="244" t="s">
        <v>173</v>
      </c>
      <c r="E300" s="245">
        <v>4</v>
      </c>
      <c r="F300" s="246">
        <v>3950</v>
      </c>
      <c r="G300" s="247">
        <f>ROUND(E300*F300,2)</f>
        <v>15800</v>
      </c>
      <c r="H300" s="246">
        <v>3950</v>
      </c>
      <c r="I300" s="247">
        <f>ROUND(E300*H300,2)</f>
        <v>15800</v>
      </c>
      <c r="J300" s="246">
        <v>0</v>
      </c>
      <c r="K300" s="247">
        <f>ROUND(E300*J300,2)</f>
        <v>0</v>
      </c>
      <c r="L300" s="247">
        <v>21</v>
      </c>
      <c r="M300" s="247">
        <f>G300*(1+L300/100)</f>
        <v>19118</v>
      </c>
      <c r="N300" s="245">
        <v>0.01</v>
      </c>
      <c r="O300" s="245">
        <f>ROUND(E300*N300,2)</f>
        <v>0.04</v>
      </c>
      <c r="P300" s="245">
        <v>0</v>
      </c>
      <c r="Q300" s="245">
        <f>ROUND(E300*P300,2)</f>
        <v>0</v>
      </c>
      <c r="R300" s="247"/>
      <c r="S300" s="247" t="s">
        <v>221</v>
      </c>
      <c r="T300" s="248" t="s">
        <v>222</v>
      </c>
      <c r="U300" s="222">
        <v>0</v>
      </c>
      <c r="V300" s="222">
        <f>ROUND(E300*U300,2)</f>
        <v>0</v>
      </c>
      <c r="W300" s="222"/>
      <c r="X300" s="222" t="s">
        <v>226</v>
      </c>
      <c r="Y300" s="222" t="s">
        <v>120</v>
      </c>
      <c r="Z300" s="212"/>
      <c r="AA300" s="212"/>
      <c r="AB300" s="212"/>
      <c r="AC300" s="212"/>
      <c r="AD300" s="212"/>
      <c r="AE300" s="212"/>
      <c r="AF300" s="212"/>
      <c r="AG300" s="212" t="s">
        <v>227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33">
        <v>155</v>
      </c>
      <c r="B301" s="234" t="s">
        <v>540</v>
      </c>
      <c r="C301" s="252" t="s">
        <v>541</v>
      </c>
      <c r="D301" s="235" t="s">
        <v>195</v>
      </c>
      <c r="E301" s="236">
        <v>1</v>
      </c>
      <c r="F301" s="237">
        <v>233</v>
      </c>
      <c r="G301" s="238">
        <f>ROUND(E301*F301,2)</f>
        <v>233</v>
      </c>
      <c r="H301" s="237">
        <v>159.25</v>
      </c>
      <c r="I301" s="238">
        <f>ROUND(E301*H301,2)</f>
        <v>159.25</v>
      </c>
      <c r="J301" s="237">
        <v>73.75</v>
      </c>
      <c r="K301" s="238">
        <f>ROUND(E301*J301,2)</f>
        <v>73.75</v>
      </c>
      <c r="L301" s="238">
        <v>21</v>
      </c>
      <c r="M301" s="238">
        <f>G301*(1+L301/100)</f>
        <v>281.93</v>
      </c>
      <c r="N301" s="236">
        <v>8.0000000000000004E-4</v>
      </c>
      <c r="O301" s="236">
        <f>ROUND(E301*N301,2)</f>
        <v>0</v>
      </c>
      <c r="P301" s="236">
        <v>0</v>
      </c>
      <c r="Q301" s="236">
        <f>ROUND(E301*P301,2)</f>
        <v>0</v>
      </c>
      <c r="R301" s="238" t="s">
        <v>182</v>
      </c>
      <c r="S301" s="238" t="s">
        <v>118</v>
      </c>
      <c r="T301" s="239" t="s">
        <v>118</v>
      </c>
      <c r="U301" s="222">
        <v>0.105</v>
      </c>
      <c r="V301" s="222">
        <f>ROUND(E301*U301,2)</f>
        <v>0.11</v>
      </c>
      <c r="W301" s="222"/>
      <c r="X301" s="222" t="s">
        <v>132</v>
      </c>
      <c r="Y301" s="222" t="s">
        <v>120</v>
      </c>
      <c r="Z301" s="212"/>
      <c r="AA301" s="212"/>
      <c r="AB301" s="212"/>
      <c r="AC301" s="212"/>
      <c r="AD301" s="212"/>
      <c r="AE301" s="212"/>
      <c r="AF301" s="212"/>
      <c r="AG301" s="212" t="s">
        <v>133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5">
      <c r="A302" s="219"/>
      <c r="B302" s="220"/>
      <c r="C302" s="254" t="s">
        <v>542</v>
      </c>
      <c r="D302" s="223"/>
      <c r="E302" s="224">
        <v>1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125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5">
      <c r="A303" s="233">
        <v>156</v>
      </c>
      <c r="B303" s="234" t="s">
        <v>543</v>
      </c>
      <c r="C303" s="252" t="s">
        <v>544</v>
      </c>
      <c r="D303" s="235" t="s">
        <v>195</v>
      </c>
      <c r="E303" s="236">
        <v>1</v>
      </c>
      <c r="F303" s="237">
        <v>324</v>
      </c>
      <c r="G303" s="238">
        <f>ROUND(E303*F303,2)</f>
        <v>324</v>
      </c>
      <c r="H303" s="237">
        <v>236.93</v>
      </c>
      <c r="I303" s="238">
        <f>ROUND(E303*H303,2)</f>
        <v>236.93</v>
      </c>
      <c r="J303" s="237">
        <v>87.07</v>
      </c>
      <c r="K303" s="238">
        <f>ROUND(E303*J303,2)</f>
        <v>87.07</v>
      </c>
      <c r="L303" s="238">
        <v>21</v>
      </c>
      <c r="M303" s="238">
        <f>G303*(1+L303/100)</f>
        <v>392.03999999999996</v>
      </c>
      <c r="N303" s="236">
        <v>2.4000000000000001E-4</v>
      </c>
      <c r="O303" s="236">
        <f>ROUND(E303*N303,2)</f>
        <v>0</v>
      </c>
      <c r="P303" s="236">
        <v>0</v>
      </c>
      <c r="Q303" s="236">
        <f>ROUND(E303*P303,2)</f>
        <v>0</v>
      </c>
      <c r="R303" s="238" t="s">
        <v>182</v>
      </c>
      <c r="S303" s="238" t="s">
        <v>118</v>
      </c>
      <c r="T303" s="239" t="s">
        <v>118</v>
      </c>
      <c r="U303" s="222">
        <v>0.124</v>
      </c>
      <c r="V303" s="222">
        <f>ROUND(E303*U303,2)</f>
        <v>0.12</v>
      </c>
      <c r="W303" s="222"/>
      <c r="X303" s="222" t="s">
        <v>132</v>
      </c>
      <c r="Y303" s="222" t="s">
        <v>120</v>
      </c>
      <c r="Z303" s="212"/>
      <c r="AA303" s="212"/>
      <c r="AB303" s="212"/>
      <c r="AC303" s="212"/>
      <c r="AD303" s="212"/>
      <c r="AE303" s="212"/>
      <c r="AF303" s="212"/>
      <c r="AG303" s="212" t="s">
        <v>133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5">
      <c r="A304" s="219"/>
      <c r="B304" s="220"/>
      <c r="C304" s="254" t="s">
        <v>542</v>
      </c>
      <c r="D304" s="223"/>
      <c r="E304" s="224">
        <v>1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22"/>
      <c r="Z304" s="212"/>
      <c r="AA304" s="212"/>
      <c r="AB304" s="212"/>
      <c r="AC304" s="212"/>
      <c r="AD304" s="212"/>
      <c r="AE304" s="212"/>
      <c r="AF304" s="212"/>
      <c r="AG304" s="212" t="s">
        <v>125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33">
        <v>157</v>
      </c>
      <c r="B305" s="234" t="s">
        <v>545</v>
      </c>
      <c r="C305" s="252" t="s">
        <v>546</v>
      </c>
      <c r="D305" s="235" t="s">
        <v>195</v>
      </c>
      <c r="E305" s="236">
        <v>97</v>
      </c>
      <c r="F305" s="237">
        <v>270</v>
      </c>
      <c r="G305" s="238">
        <f>ROUND(E305*F305,2)</f>
        <v>26190</v>
      </c>
      <c r="H305" s="237">
        <v>182.93</v>
      </c>
      <c r="I305" s="238">
        <f>ROUND(E305*H305,2)</f>
        <v>17744.21</v>
      </c>
      <c r="J305" s="237">
        <v>87.07</v>
      </c>
      <c r="K305" s="238">
        <f>ROUND(E305*J305,2)</f>
        <v>8445.7900000000009</v>
      </c>
      <c r="L305" s="238">
        <v>21</v>
      </c>
      <c r="M305" s="238">
        <f>G305*(1+L305/100)</f>
        <v>31689.899999999998</v>
      </c>
      <c r="N305" s="236">
        <v>2.4000000000000001E-4</v>
      </c>
      <c r="O305" s="236">
        <f>ROUND(E305*N305,2)</f>
        <v>0.02</v>
      </c>
      <c r="P305" s="236">
        <v>0</v>
      </c>
      <c r="Q305" s="236">
        <f>ROUND(E305*P305,2)</f>
        <v>0</v>
      </c>
      <c r="R305" s="238" t="s">
        <v>182</v>
      </c>
      <c r="S305" s="238" t="s">
        <v>118</v>
      </c>
      <c r="T305" s="239" t="s">
        <v>118</v>
      </c>
      <c r="U305" s="222">
        <v>0.124</v>
      </c>
      <c r="V305" s="222">
        <f>ROUND(E305*U305,2)</f>
        <v>12.03</v>
      </c>
      <c r="W305" s="222"/>
      <c r="X305" s="222" t="s">
        <v>132</v>
      </c>
      <c r="Y305" s="222" t="s">
        <v>120</v>
      </c>
      <c r="Z305" s="212"/>
      <c r="AA305" s="212"/>
      <c r="AB305" s="212"/>
      <c r="AC305" s="212"/>
      <c r="AD305" s="212"/>
      <c r="AE305" s="212"/>
      <c r="AF305" s="212"/>
      <c r="AG305" s="212" t="s">
        <v>133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5">
      <c r="A306" s="219"/>
      <c r="B306" s="220"/>
      <c r="C306" s="254" t="s">
        <v>547</v>
      </c>
      <c r="D306" s="223"/>
      <c r="E306" s="224">
        <v>1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125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5">
      <c r="A307" s="219"/>
      <c r="B307" s="220"/>
      <c r="C307" s="254" t="s">
        <v>548</v>
      </c>
      <c r="D307" s="223"/>
      <c r="E307" s="224">
        <v>32</v>
      </c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22"/>
      <c r="Z307" s="212"/>
      <c r="AA307" s="212"/>
      <c r="AB307" s="212"/>
      <c r="AC307" s="212"/>
      <c r="AD307" s="212"/>
      <c r="AE307" s="212"/>
      <c r="AF307" s="212"/>
      <c r="AG307" s="212" t="s">
        <v>125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5">
      <c r="A308" s="219"/>
      <c r="B308" s="220"/>
      <c r="C308" s="254" t="s">
        <v>549</v>
      </c>
      <c r="D308" s="223"/>
      <c r="E308" s="224">
        <v>2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125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5">
      <c r="A309" s="219"/>
      <c r="B309" s="220"/>
      <c r="C309" s="254" t="s">
        <v>550</v>
      </c>
      <c r="D309" s="223"/>
      <c r="E309" s="224">
        <v>2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125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5">
      <c r="A310" s="219"/>
      <c r="B310" s="220"/>
      <c r="C310" s="254" t="s">
        <v>551</v>
      </c>
      <c r="D310" s="223"/>
      <c r="E310" s="224">
        <v>11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125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5">
      <c r="A311" s="219"/>
      <c r="B311" s="220"/>
      <c r="C311" s="254" t="s">
        <v>552</v>
      </c>
      <c r="D311" s="223"/>
      <c r="E311" s="224">
        <v>6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125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5">
      <c r="A312" s="219"/>
      <c r="B312" s="220"/>
      <c r="C312" s="254" t="s">
        <v>553</v>
      </c>
      <c r="D312" s="223"/>
      <c r="E312" s="224">
        <v>38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125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5">
      <c r="A313" s="219"/>
      <c r="B313" s="220"/>
      <c r="C313" s="254" t="s">
        <v>554</v>
      </c>
      <c r="D313" s="223"/>
      <c r="E313" s="224">
        <v>5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22"/>
      <c r="Z313" s="212"/>
      <c r="AA313" s="212"/>
      <c r="AB313" s="212"/>
      <c r="AC313" s="212"/>
      <c r="AD313" s="212"/>
      <c r="AE313" s="212"/>
      <c r="AF313" s="212"/>
      <c r="AG313" s="212" t="s">
        <v>125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33">
        <v>158</v>
      </c>
      <c r="B314" s="234" t="s">
        <v>555</v>
      </c>
      <c r="C314" s="252" t="s">
        <v>556</v>
      </c>
      <c r="D314" s="235" t="s">
        <v>195</v>
      </c>
      <c r="E314" s="236">
        <v>1</v>
      </c>
      <c r="F314" s="237">
        <v>309</v>
      </c>
      <c r="G314" s="238">
        <f>ROUND(E314*F314,2)</f>
        <v>309</v>
      </c>
      <c r="H314" s="237">
        <v>221.93</v>
      </c>
      <c r="I314" s="238">
        <f>ROUND(E314*H314,2)</f>
        <v>221.93</v>
      </c>
      <c r="J314" s="237">
        <v>87.07</v>
      </c>
      <c r="K314" s="238">
        <f>ROUND(E314*J314,2)</f>
        <v>87.07</v>
      </c>
      <c r="L314" s="238">
        <v>21</v>
      </c>
      <c r="M314" s="238">
        <f>G314*(1+L314/100)</f>
        <v>373.89</v>
      </c>
      <c r="N314" s="236">
        <v>2.4000000000000001E-4</v>
      </c>
      <c r="O314" s="236">
        <f>ROUND(E314*N314,2)</f>
        <v>0</v>
      </c>
      <c r="P314" s="236">
        <v>0</v>
      </c>
      <c r="Q314" s="236">
        <f>ROUND(E314*P314,2)</f>
        <v>0</v>
      </c>
      <c r="R314" s="238" t="s">
        <v>182</v>
      </c>
      <c r="S314" s="238" t="s">
        <v>118</v>
      </c>
      <c r="T314" s="239" t="s">
        <v>118</v>
      </c>
      <c r="U314" s="222">
        <v>0.124</v>
      </c>
      <c r="V314" s="222">
        <f>ROUND(E314*U314,2)</f>
        <v>0.12</v>
      </c>
      <c r="W314" s="222"/>
      <c r="X314" s="222" t="s">
        <v>132</v>
      </c>
      <c r="Y314" s="222" t="s">
        <v>120</v>
      </c>
      <c r="Z314" s="212"/>
      <c r="AA314" s="212"/>
      <c r="AB314" s="212"/>
      <c r="AC314" s="212"/>
      <c r="AD314" s="212"/>
      <c r="AE314" s="212"/>
      <c r="AF314" s="212"/>
      <c r="AG314" s="212" t="s">
        <v>133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5">
      <c r="A315" s="219"/>
      <c r="B315" s="220"/>
      <c r="C315" s="254" t="s">
        <v>557</v>
      </c>
      <c r="D315" s="223"/>
      <c r="E315" s="224">
        <v>1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125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5">
      <c r="A316" s="233">
        <v>159</v>
      </c>
      <c r="B316" s="234" t="s">
        <v>558</v>
      </c>
      <c r="C316" s="252" t="s">
        <v>559</v>
      </c>
      <c r="D316" s="235" t="s">
        <v>195</v>
      </c>
      <c r="E316" s="236">
        <v>5</v>
      </c>
      <c r="F316" s="237">
        <v>96.5</v>
      </c>
      <c r="G316" s="238">
        <f>ROUND(E316*F316,2)</f>
        <v>482.5</v>
      </c>
      <c r="H316" s="237">
        <v>9.34</v>
      </c>
      <c r="I316" s="238">
        <f>ROUND(E316*H316,2)</f>
        <v>46.7</v>
      </c>
      <c r="J316" s="237">
        <v>87.16</v>
      </c>
      <c r="K316" s="238">
        <f>ROUND(E316*J316,2)</f>
        <v>435.8</v>
      </c>
      <c r="L316" s="238">
        <v>21</v>
      </c>
      <c r="M316" s="238">
        <f>G316*(1+L316/100)</f>
        <v>583.82499999999993</v>
      </c>
      <c r="N316" s="236">
        <v>4.0000000000000003E-5</v>
      </c>
      <c r="O316" s="236">
        <f>ROUND(E316*N316,2)</f>
        <v>0</v>
      </c>
      <c r="P316" s="236">
        <v>0</v>
      </c>
      <c r="Q316" s="236">
        <f>ROUND(E316*P316,2)</f>
        <v>0</v>
      </c>
      <c r="R316" s="238" t="s">
        <v>182</v>
      </c>
      <c r="S316" s="238" t="s">
        <v>118</v>
      </c>
      <c r="T316" s="239" t="s">
        <v>118</v>
      </c>
      <c r="U316" s="222">
        <v>0.124</v>
      </c>
      <c r="V316" s="222">
        <f>ROUND(E316*U316,2)</f>
        <v>0.62</v>
      </c>
      <c r="W316" s="222"/>
      <c r="X316" s="222" t="s">
        <v>132</v>
      </c>
      <c r="Y316" s="222" t="s">
        <v>120</v>
      </c>
      <c r="Z316" s="212"/>
      <c r="AA316" s="212"/>
      <c r="AB316" s="212"/>
      <c r="AC316" s="212"/>
      <c r="AD316" s="212"/>
      <c r="AE316" s="212"/>
      <c r="AF316" s="212"/>
      <c r="AG316" s="212" t="s">
        <v>133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25">
      <c r="A317" s="219"/>
      <c r="B317" s="220"/>
      <c r="C317" s="254" t="s">
        <v>535</v>
      </c>
      <c r="D317" s="223"/>
      <c r="E317" s="224">
        <v>5</v>
      </c>
      <c r="F317" s="222"/>
      <c r="G317" s="222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22"/>
      <c r="Z317" s="212"/>
      <c r="AA317" s="212"/>
      <c r="AB317" s="212"/>
      <c r="AC317" s="212"/>
      <c r="AD317" s="212"/>
      <c r="AE317" s="212"/>
      <c r="AF317" s="212"/>
      <c r="AG317" s="212" t="s">
        <v>125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42">
        <v>160</v>
      </c>
      <c r="B318" s="243" t="s">
        <v>560</v>
      </c>
      <c r="C318" s="255" t="s">
        <v>561</v>
      </c>
      <c r="D318" s="244" t="s">
        <v>173</v>
      </c>
      <c r="E318" s="245">
        <v>5</v>
      </c>
      <c r="F318" s="246">
        <v>1347</v>
      </c>
      <c r="G318" s="247">
        <f>ROUND(E318*F318,2)</f>
        <v>6735</v>
      </c>
      <c r="H318" s="246">
        <v>1347</v>
      </c>
      <c r="I318" s="247">
        <f>ROUND(E318*H318,2)</f>
        <v>6735</v>
      </c>
      <c r="J318" s="246">
        <v>0</v>
      </c>
      <c r="K318" s="247">
        <f>ROUND(E318*J318,2)</f>
        <v>0</v>
      </c>
      <c r="L318" s="247">
        <v>21</v>
      </c>
      <c r="M318" s="247">
        <f>G318*(1+L318/100)</f>
        <v>8149.3499999999995</v>
      </c>
      <c r="N318" s="245">
        <v>1.1999999999999999E-3</v>
      </c>
      <c r="O318" s="245">
        <f>ROUND(E318*N318,2)</f>
        <v>0.01</v>
      </c>
      <c r="P318" s="245">
        <v>0</v>
      </c>
      <c r="Q318" s="245">
        <f>ROUND(E318*P318,2)</f>
        <v>0</v>
      </c>
      <c r="R318" s="247"/>
      <c r="S318" s="247" t="s">
        <v>221</v>
      </c>
      <c r="T318" s="248" t="s">
        <v>222</v>
      </c>
      <c r="U318" s="222">
        <v>0</v>
      </c>
      <c r="V318" s="222">
        <f>ROUND(E318*U318,2)</f>
        <v>0</v>
      </c>
      <c r="W318" s="222"/>
      <c r="X318" s="222" t="s">
        <v>226</v>
      </c>
      <c r="Y318" s="222" t="s">
        <v>120</v>
      </c>
      <c r="Z318" s="212"/>
      <c r="AA318" s="212"/>
      <c r="AB318" s="212"/>
      <c r="AC318" s="212"/>
      <c r="AD318" s="212"/>
      <c r="AE318" s="212"/>
      <c r="AF318" s="212"/>
      <c r="AG318" s="212" t="s">
        <v>227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5">
      <c r="A319" s="233">
        <v>161</v>
      </c>
      <c r="B319" s="234" t="s">
        <v>562</v>
      </c>
      <c r="C319" s="252" t="s">
        <v>563</v>
      </c>
      <c r="D319" s="235" t="s">
        <v>173</v>
      </c>
      <c r="E319" s="236">
        <v>39</v>
      </c>
      <c r="F319" s="237">
        <v>322</v>
      </c>
      <c r="G319" s="238">
        <f>ROUND(E319*F319,2)</f>
        <v>12558</v>
      </c>
      <c r="H319" s="237">
        <v>9.34</v>
      </c>
      <c r="I319" s="238">
        <f>ROUND(E319*H319,2)</f>
        <v>364.26</v>
      </c>
      <c r="J319" s="237">
        <v>312.66000000000003</v>
      </c>
      <c r="K319" s="238">
        <f>ROUND(E319*J319,2)</f>
        <v>12193.74</v>
      </c>
      <c r="L319" s="238">
        <v>21</v>
      </c>
      <c r="M319" s="238">
        <f>G319*(1+L319/100)</f>
        <v>15195.18</v>
      </c>
      <c r="N319" s="236">
        <v>4.0000000000000003E-5</v>
      </c>
      <c r="O319" s="236">
        <f>ROUND(E319*N319,2)</f>
        <v>0</v>
      </c>
      <c r="P319" s="236">
        <v>0</v>
      </c>
      <c r="Q319" s="236">
        <f>ROUND(E319*P319,2)</f>
        <v>0</v>
      </c>
      <c r="R319" s="238" t="s">
        <v>182</v>
      </c>
      <c r="S319" s="238" t="s">
        <v>118</v>
      </c>
      <c r="T319" s="239" t="s">
        <v>118</v>
      </c>
      <c r="U319" s="222">
        <v>0.44500000000000001</v>
      </c>
      <c r="V319" s="222">
        <f>ROUND(E319*U319,2)</f>
        <v>17.36</v>
      </c>
      <c r="W319" s="222"/>
      <c r="X319" s="222" t="s">
        <v>132</v>
      </c>
      <c r="Y319" s="222" t="s">
        <v>120</v>
      </c>
      <c r="Z319" s="212"/>
      <c r="AA319" s="212"/>
      <c r="AB319" s="212"/>
      <c r="AC319" s="212"/>
      <c r="AD319" s="212"/>
      <c r="AE319" s="212"/>
      <c r="AF319" s="212"/>
      <c r="AG319" s="212" t="s">
        <v>133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5">
      <c r="A320" s="219"/>
      <c r="B320" s="220"/>
      <c r="C320" s="254" t="s">
        <v>564</v>
      </c>
      <c r="D320" s="223"/>
      <c r="E320" s="224">
        <v>39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125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0.399999999999999" outlineLevel="1" x14ac:dyDescent="0.25">
      <c r="A321" s="233">
        <v>162</v>
      </c>
      <c r="B321" s="234" t="s">
        <v>565</v>
      </c>
      <c r="C321" s="252" t="s">
        <v>566</v>
      </c>
      <c r="D321" s="235" t="s">
        <v>173</v>
      </c>
      <c r="E321" s="236">
        <v>20</v>
      </c>
      <c r="F321" s="237">
        <v>2140</v>
      </c>
      <c r="G321" s="238">
        <f>ROUND(E321*F321,2)</f>
        <v>42800</v>
      </c>
      <c r="H321" s="237">
        <v>2140</v>
      </c>
      <c r="I321" s="238">
        <f>ROUND(E321*H321,2)</f>
        <v>42800</v>
      </c>
      <c r="J321" s="237">
        <v>0</v>
      </c>
      <c r="K321" s="238">
        <f>ROUND(E321*J321,2)</f>
        <v>0</v>
      </c>
      <c r="L321" s="238">
        <v>21</v>
      </c>
      <c r="M321" s="238">
        <f>G321*(1+L321/100)</f>
        <v>51788</v>
      </c>
      <c r="N321" s="236">
        <v>1.9E-3</v>
      </c>
      <c r="O321" s="236">
        <f>ROUND(E321*N321,2)</f>
        <v>0.04</v>
      </c>
      <c r="P321" s="236">
        <v>0</v>
      </c>
      <c r="Q321" s="236">
        <f>ROUND(E321*P321,2)</f>
        <v>0</v>
      </c>
      <c r="R321" s="238"/>
      <c r="S321" s="238" t="s">
        <v>221</v>
      </c>
      <c r="T321" s="239" t="s">
        <v>222</v>
      </c>
      <c r="U321" s="222">
        <v>0</v>
      </c>
      <c r="V321" s="222">
        <f>ROUND(E321*U321,2)</f>
        <v>0</v>
      </c>
      <c r="W321" s="222"/>
      <c r="X321" s="222" t="s">
        <v>226</v>
      </c>
      <c r="Y321" s="222" t="s">
        <v>120</v>
      </c>
      <c r="Z321" s="212"/>
      <c r="AA321" s="212"/>
      <c r="AB321" s="212"/>
      <c r="AC321" s="212"/>
      <c r="AD321" s="212"/>
      <c r="AE321" s="212"/>
      <c r="AF321" s="212"/>
      <c r="AG321" s="212" t="s">
        <v>227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5">
      <c r="A322" s="219"/>
      <c r="B322" s="220"/>
      <c r="C322" s="254" t="s">
        <v>503</v>
      </c>
      <c r="D322" s="223"/>
      <c r="E322" s="224">
        <v>16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125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5">
      <c r="A323" s="219"/>
      <c r="B323" s="220"/>
      <c r="C323" s="254" t="s">
        <v>504</v>
      </c>
      <c r="D323" s="223"/>
      <c r="E323" s="224">
        <v>1</v>
      </c>
      <c r="F323" s="222"/>
      <c r="G323" s="222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22"/>
      <c r="Z323" s="212"/>
      <c r="AA323" s="212"/>
      <c r="AB323" s="212"/>
      <c r="AC323" s="212"/>
      <c r="AD323" s="212"/>
      <c r="AE323" s="212"/>
      <c r="AF323" s="212"/>
      <c r="AG323" s="212" t="s">
        <v>125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5">
      <c r="A324" s="219"/>
      <c r="B324" s="220"/>
      <c r="C324" s="254" t="s">
        <v>505</v>
      </c>
      <c r="D324" s="223"/>
      <c r="E324" s="224">
        <v>1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125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5">
      <c r="A325" s="219"/>
      <c r="B325" s="220"/>
      <c r="C325" s="254" t="s">
        <v>517</v>
      </c>
      <c r="D325" s="223"/>
      <c r="E325" s="224">
        <v>2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125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30.6" outlineLevel="1" x14ac:dyDescent="0.25">
      <c r="A326" s="233">
        <v>163</v>
      </c>
      <c r="B326" s="234" t="s">
        <v>567</v>
      </c>
      <c r="C326" s="252" t="s">
        <v>568</v>
      </c>
      <c r="D326" s="235" t="s">
        <v>173</v>
      </c>
      <c r="E326" s="236">
        <v>19</v>
      </c>
      <c r="F326" s="237">
        <v>2895</v>
      </c>
      <c r="G326" s="238">
        <f>ROUND(E326*F326,2)</f>
        <v>55005</v>
      </c>
      <c r="H326" s="237">
        <v>2895</v>
      </c>
      <c r="I326" s="238">
        <f>ROUND(E326*H326,2)</f>
        <v>55005</v>
      </c>
      <c r="J326" s="237">
        <v>0</v>
      </c>
      <c r="K326" s="238">
        <f>ROUND(E326*J326,2)</f>
        <v>0</v>
      </c>
      <c r="L326" s="238">
        <v>21</v>
      </c>
      <c r="M326" s="238">
        <f>G326*(1+L326/100)</f>
        <v>66556.05</v>
      </c>
      <c r="N326" s="236">
        <v>1.64E-3</v>
      </c>
      <c r="O326" s="236">
        <f>ROUND(E326*N326,2)</f>
        <v>0.03</v>
      </c>
      <c r="P326" s="236">
        <v>0</v>
      </c>
      <c r="Q326" s="236">
        <f>ROUND(E326*P326,2)</f>
        <v>0</v>
      </c>
      <c r="R326" s="238"/>
      <c r="S326" s="238" t="s">
        <v>221</v>
      </c>
      <c r="T326" s="239" t="s">
        <v>222</v>
      </c>
      <c r="U326" s="222">
        <v>0</v>
      </c>
      <c r="V326" s="222">
        <f>ROUND(E326*U326,2)</f>
        <v>0</v>
      </c>
      <c r="W326" s="222"/>
      <c r="X326" s="222" t="s">
        <v>226</v>
      </c>
      <c r="Y326" s="222" t="s">
        <v>120</v>
      </c>
      <c r="Z326" s="212"/>
      <c r="AA326" s="212"/>
      <c r="AB326" s="212"/>
      <c r="AC326" s="212"/>
      <c r="AD326" s="212"/>
      <c r="AE326" s="212"/>
      <c r="AF326" s="212"/>
      <c r="AG326" s="212" t="s">
        <v>227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5">
      <c r="A327" s="219"/>
      <c r="B327" s="220"/>
      <c r="C327" s="254" t="s">
        <v>534</v>
      </c>
      <c r="D327" s="223"/>
      <c r="E327" s="224">
        <v>19</v>
      </c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125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5">
      <c r="A328" s="233">
        <v>164</v>
      </c>
      <c r="B328" s="234" t="s">
        <v>569</v>
      </c>
      <c r="C328" s="252" t="s">
        <v>570</v>
      </c>
      <c r="D328" s="235" t="s">
        <v>173</v>
      </c>
      <c r="E328" s="236">
        <v>4</v>
      </c>
      <c r="F328" s="237">
        <v>508</v>
      </c>
      <c r="G328" s="238">
        <f>ROUND(E328*F328,2)</f>
        <v>2032</v>
      </c>
      <c r="H328" s="237">
        <v>173.74</v>
      </c>
      <c r="I328" s="238">
        <f>ROUND(E328*H328,2)</f>
        <v>694.96</v>
      </c>
      <c r="J328" s="237">
        <v>334.26</v>
      </c>
      <c r="K328" s="238">
        <f>ROUND(E328*J328,2)</f>
        <v>1337.04</v>
      </c>
      <c r="L328" s="238">
        <v>21</v>
      </c>
      <c r="M328" s="238">
        <f>G328*(1+L328/100)</f>
        <v>2458.7199999999998</v>
      </c>
      <c r="N328" s="236">
        <v>1.8000000000000001E-4</v>
      </c>
      <c r="O328" s="236">
        <f>ROUND(E328*N328,2)</f>
        <v>0</v>
      </c>
      <c r="P328" s="236">
        <v>0</v>
      </c>
      <c r="Q328" s="236">
        <f>ROUND(E328*P328,2)</f>
        <v>0</v>
      </c>
      <c r="R328" s="238" t="s">
        <v>182</v>
      </c>
      <c r="S328" s="238" t="s">
        <v>118</v>
      </c>
      <c r="T328" s="239" t="s">
        <v>118</v>
      </c>
      <c r="U328" s="222">
        <v>0.47599999999999998</v>
      </c>
      <c r="V328" s="222">
        <f>ROUND(E328*U328,2)</f>
        <v>1.9</v>
      </c>
      <c r="W328" s="222"/>
      <c r="X328" s="222" t="s">
        <v>132</v>
      </c>
      <c r="Y328" s="222" t="s">
        <v>120</v>
      </c>
      <c r="Z328" s="212"/>
      <c r="AA328" s="212"/>
      <c r="AB328" s="212"/>
      <c r="AC328" s="212"/>
      <c r="AD328" s="212"/>
      <c r="AE328" s="212"/>
      <c r="AF328" s="212"/>
      <c r="AG328" s="212" t="s">
        <v>133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2" x14ac:dyDescent="0.25">
      <c r="A329" s="219"/>
      <c r="B329" s="220"/>
      <c r="C329" s="254" t="s">
        <v>571</v>
      </c>
      <c r="D329" s="223"/>
      <c r="E329" s="224">
        <v>4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22"/>
      <c r="Z329" s="212"/>
      <c r="AA329" s="212"/>
      <c r="AB329" s="212"/>
      <c r="AC329" s="212"/>
      <c r="AD329" s="212"/>
      <c r="AE329" s="212"/>
      <c r="AF329" s="212"/>
      <c r="AG329" s="212" t="s">
        <v>125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5">
      <c r="A330" s="233">
        <v>165</v>
      </c>
      <c r="B330" s="234" t="s">
        <v>572</v>
      </c>
      <c r="C330" s="252" t="s">
        <v>573</v>
      </c>
      <c r="D330" s="235" t="s">
        <v>173</v>
      </c>
      <c r="E330" s="236">
        <v>4</v>
      </c>
      <c r="F330" s="237">
        <v>2090</v>
      </c>
      <c r="G330" s="238">
        <f>ROUND(E330*F330,2)</f>
        <v>8360</v>
      </c>
      <c r="H330" s="237">
        <v>2090</v>
      </c>
      <c r="I330" s="238">
        <f>ROUND(E330*H330,2)</f>
        <v>8360</v>
      </c>
      <c r="J330" s="237">
        <v>0</v>
      </c>
      <c r="K330" s="238">
        <f>ROUND(E330*J330,2)</f>
        <v>0</v>
      </c>
      <c r="L330" s="238">
        <v>21</v>
      </c>
      <c r="M330" s="238">
        <f>G330*(1+L330/100)</f>
        <v>10115.6</v>
      </c>
      <c r="N330" s="236">
        <v>1.1000000000000001E-3</v>
      </c>
      <c r="O330" s="236">
        <f>ROUND(E330*N330,2)</f>
        <v>0</v>
      </c>
      <c r="P330" s="236">
        <v>0</v>
      </c>
      <c r="Q330" s="236">
        <f>ROUND(E330*P330,2)</f>
        <v>0</v>
      </c>
      <c r="R330" s="238"/>
      <c r="S330" s="238" t="s">
        <v>221</v>
      </c>
      <c r="T330" s="239" t="s">
        <v>222</v>
      </c>
      <c r="U330" s="222">
        <v>0</v>
      </c>
      <c r="V330" s="222">
        <f>ROUND(E330*U330,2)</f>
        <v>0</v>
      </c>
      <c r="W330" s="222"/>
      <c r="X330" s="222" t="s">
        <v>226</v>
      </c>
      <c r="Y330" s="222" t="s">
        <v>120</v>
      </c>
      <c r="Z330" s="212"/>
      <c r="AA330" s="212"/>
      <c r="AB330" s="212"/>
      <c r="AC330" s="212"/>
      <c r="AD330" s="212"/>
      <c r="AE330" s="212"/>
      <c r="AF330" s="212"/>
      <c r="AG330" s="212" t="s">
        <v>227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25">
      <c r="A331" s="219"/>
      <c r="B331" s="220"/>
      <c r="C331" s="254" t="s">
        <v>571</v>
      </c>
      <c r="D331" s="223"/>
      <c r="E331" s="224">
        <v>4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125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5">
      <c r="A332" s="242">
        <v>166</v>
      </c>
      <c r="B332" s="243" t="s">
        <v>574</v>
      </c>
      <c r="C332" s="255" t="s">
        <v>575</v>
      </c>
      <c r="D332" s="244" t="s">
        <v>173</v>
      </c>
      <c r="E332" s="245">
        <v>3</v>
      </c>
      <c r="F332" s="246">
        <v>817</v>
      </c>
      <c r="G332" s="247">
        <f>ROUND(E332*F332,2)</f>
        <v>2451</v>
      </c>
      <c r="H332" s="246">
        <v>9.34</v>
      </c>
      <c r="I332" s="247">
        <f>ROUND(E332*H332,2)</f>
        <v>28.02</v>
      </c>
      <c r="J332" s="246">
        <v>807.66</v>
      </c>
      <c r="K332" s="247">
        <f>ROUND(E332*J332,2)</f>
        <v>2422.98</v>
      </c>
      <c r="L332" s="247">
        <v>21</v>
      </c>
      <c r="M332" s="247">
        <f>G332*(1+L332/100)</f>
        <v>2965.71</v>
      </c>
      <c r="N332" s="245">
        <v>4.0000000000000003E-5</v>
      </c>
      <c r="O332" s="245">
        <f>ROUND(E332*N332,2)</f>
        <v>0</v>
      </c>
      <c r="P332" s="245">
        <v>0</v>
      </c>
      <c r="Q332" s="245">
        <f>ROUND(E332*P332,2)</f>
        <v>0</v>
      </c>
      <c r="R332" s="247" t="s">
        <v>182</v>
      </c>
      <c r="S332" s="247" t="s">
        <v>118</v>
      </c>
      <c r="T332" s="248" t="s">
        <v>118</v>
      </c>
      <c r="U332" s="222">
        <v>1.1499999999999999</v>
      </c>
      <c r="V332" s="222">
        <f>ROUND(E332*U332,2)</f>
        <v>3.45</v>
      </c>
      <c r="W332" s="222"/>
      <c r="X332" s="222" t="s">
        <v>132</v>
      </c>
      <c r="Y332" s="222" t="s">
        <v>120</v>
      </c>
      <c r="Z332" s="212"/>
      <c r="AA332" s="212"/>
      <c r="AB332" s="212"/>
      <c r="AC332" s="212"/>
      <c r="AD332" s="212"/>
      <c r="AE332" s="212"/>
      <c r="AF332" s="212"/>
      <c r="AG332" s="212" t="s">
        <v>133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5">
      <c r="A333" s="242">
        <v>167</v>
      </c>
      <c r="B333" s="243" t="s">
        <v>576</v>
      </c>
      <c r="C333" s="255" t="s">
        <v>577</v>
      </c>
      <c r="D333" s="244" t="s">
        <v>173</v>
      </c>
      <c r="E333" s="245">
        <v>3</v>
      </c>
      <c r="F333" s="246">
        <v>2280</v>
      </c>
      <c r="G333" s="247">
        <f>ROUND(E333*F333,2)</f>
        <v>6840</v>
      </c>
      <c r="H333" s="246">
        <v>2280</v>
      </c>
      <c r="I333" s="247">
        <f>ROUND(E333*H333,2)</f>
        <v>6840</v>
      </c>
      <c r="J333" s="246">
        <v>0</v>
      </c>
      <c r="K333" s="247">
        <f>ROUND(E333*J333,2)</f>
        <v>0</v>
      </c>
      <c r="L333" s="247">
        <v>21</v>
      </c>
      <c r="M333" s="247">
        <f>G333*(1+L333/100)</f>
        <v>8276.4</v>
      </c>
      <c r="N333" s="245">
        <v>1.8E-3</v>
      </c>
      <c r="O333" s="245">
        <f>ROUND(E333*N333,2)</f>
        <v>0.01</v>
      </c>
      <c r="P333" s="245">
        <v>0</v>
      </c>
      <c r="Q333" s="245">
        <f>ROUND(E333*P333,2)</f>
        <v>0</v>
      </c>
      <c r="R333" s="247"/>
      <c r="S333" s="247" t="s">
        <v>221</v>
      </c>
      <c r="T333" s="248" t="s">
        <v>222</v>
      </c>
      <c r="U333" s="222">
        <v>0</v>
      </c>
      <c r="V333" s="222">
        <f>ROUND(E333*U333,2)</f>
        <v>0</v>
      </c>
      <c r="W333" s="222"/>
      <c r="X333" s="222" t="s">
        <v>226</v>
      </c>
      <c r="Y333" s="222" t="s">
        <v>120</v>
      </c>
      <c r="Z333" s="212"/>
      <c r="AA333" s="212"/>
      <c r="AB333" s="212"/>
      <c r="AC333" s="212"/>
      <c r="AD333" s="212"/>
      <c r="AE333" s="212"/>
      <c r="AF333" s="212"/>
      <c r="AG333" s="212" t="s">
        <v>227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5">
      <c r="A334" s="242">
        <v>168</v>
      </c>
      <c r="B334" s="243" t="s">
        <v>578</v>
      </c>
      <c r="C334" s="255" t="s">
        <v>579</v>
      </c>
      <c r="D334" s="244" t="s">
        <v>195</v>
      </c>
      <c r="E334" s="245">
        <v>1</v>
      </c>
      <c r="F334" s="246">
        <v>449.5</v>
      </c>
      <c r="G334" s="247">
        <f>ROUND(E334*F334,2)</f>
        <v>449.5</v>
      </c>
      <c r="H334" s="246">
        <v>86.31</v>
      </c>
      <c r="I334" s="247">
        <f>ROUND(E334*H334,2)</f>
        <v>86.31</v>
      </c>
      <c r="J334" s="246">
        <v>363.19</v>
      </c>
      <c r="K334" s="247">
        <f>ROUND(E334*J334,2)</f>
        <v>363.19</v>
      </c>
      <c r="L334" s="247">
        <v>21</v>
      </c>
      <c r="M334" s="247">
        <f>G334*(1+L334/100)</f>
        <v>543.89499999999998</v>
      </c>
      <c r="N334" s="245">
        <v>1.2E-4</v>
      </c>
      <c r="O334" s="245">
        <f>ROUND(E334*N334,2)</f>
        <v>0</v>
      </c>
      <c r="P334" s="245">
        <v>0</v>
      </c>
      <c r="Q334" s="245">
        <f>ROUND(E334*P334,2)</f>
        <v>0</v>
      </c>
      <c r="R334" s="247" t="s">
        <v>182</v>
      </c>
      <c r="S334" s="247" t="s">
        <v>118</v>
      </c>
      <c r="T334" s="248" t="s">
        <v>118</v>
      </c>
      <c r="U334" s="222">
        <v>0.51700000000000002</v>
      </c>
      <c r="V334" s="222">
        <f>ROUND(E334*U334,2)</f>
        <v>0.52</v>
      </c>
      <c r="W334" s="222"/>
      <c r="X334" s="222" t="s">
        <v>132</v>
      </c>
      <c r="Y334" s="222" t="s">
        <v>120</v>
      </c>
      <c r="Z334" s="212"/>
      <c r="AA334" s="212"/>
      <c r="AB334" s="212"/>
      <c r="AC334" s="212"/>
      <c r="AD334" s="212"/>
      <c r="AE334" s="212"/>
      <c r="AF334" s="212"/>
      <c r="AG334" s="212" t="s">
        <v>133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ht="20.399999999999999" outlineLevel="1" x14ac:dyDescent="0.25">
      <c r="A335" s="233">
        <v>169</v>
      </c>
      <c r="B335" s="234" t="s">
        <v>580</v>
      </c>
      <c r="C335" s="252" t="s">
        <v>581</v>
      </c>
      <c r="D335" s="235" t="s">
        <v>173</v>
      </c>
      <c r="E335" s="236">
        <v>1</v>
      </c>
      <c r="F335" s="237">
        <v>1868</v>
      </c>
      <c r="G335" s="238">
        <f>ROUND(E335*F335,2)</f>
        <v>1868</v>
      </c>
      <c r="H335" s="237">
        <v>1868</v>
      </c>
      <c r="I335" s="238">
        <f>ROUND(E335*H335,2)</f>
        <v>1868</v>
      </c>
      <c r="J335" s="237">
        <v>0</v>
      </c>
      <c r="K335" s="238">
        <f>ROUND(E335*J335,2)</f>
        <v>0</v>
      </c>
      <c r="L335" s="238">
        <v>21</v>
      </c>
      <c r="M335" s="238">
        <f>G335*(1+L335/100)</f>
        <v>2260.2799999999997</v>
      </c>
      <c r="N335" s="236">
        <v>1.4E-3</v>
      </c>
      <c r="O335" s="236">
        <f>ROUND(E335*N335,2)</f>
        <v>0</v>
      </c>
      <c r="P335" s="236">
        <v>0</v>
      </c>
      <c r="Q335" s="236">
        <f>ROUND(E335*P335,2)</f>
        <v>0</v>
      </c>
      <c r="R335" s="238" t="s">
        <v>225</v>
      </c>
      <c r="S335" s="238" t="s">
        <v>118</v>
      </c>
      <c r="T335" s="239" t="s">
        <v>118</v>
      </c>
      <c r="U335" s="222">
        <v>0</v>
      </c>
      <c r="V335" s="222">
        <f>ROUND(E335*U335,2)</f>
        <v>0</v>
      </c>
      <c r="W335" s="222"/>
      <c r="X335" s="222" t="s">
        <v>226</v>
      </c>
      <c r="Y335" s="222" t="s">
        <v>120</v>
      </c>
      <c r="Z335" s="212"/>
      <c r="AA335" s="212"/>
      <c r="AB335" s="212"/>
      <c r="AC335" s="212"/>
      <c r="AD335" s="212"/>
      <c r="AE335" s="212"/>
      <c r="AF335" s="212"/>
      <c r="AG335" s="212" t="s">
        <v>227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25">
      <c r="A336" s="219"/>
      <c r="B336" s="220"/>
      <c r="C336" s="254" t="s">
        <v>521</v>
      </c>
      <c r="D336" s="223"/>
      <c r="E336" s="224">
        <v>1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125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42">
        <v>170</v>
      </c>
      <c r="B337" s="243" t="s">
        <v>582</v>
      </c>
      <c r="C337" s="255" t="s">
        <v>583</v>
      </c>
      <c r="D337" s="244" t="s">
        <v>195</v>
      </c>
      <c r="E337" s="245">
        <v>1</v>
      </c>
      <c r="F337" s="246">
        <v>178</v>
      </c>
      <c r="G337" s="247">
        <f>ROUND(E337*F337,2)</f>
        <v>178</v>
      </c>
      <c r="H337" s="246">
        <v>54.4</v>
      </c>
      <c r="I337" s="247">
        <f>ROUND(E337*H337,2)</f>
        <v>54.4</v>
      </c>
      <c r="J337" s="246">
        <v>123.6</v>
      </c>
      <c r="K337" s="247">
        <f>ROUND(E337*J337,2)</f>
        <v>123.6</v>
      </c>
      <c r="L337" s="247">
        <v>21</v>
      </c>
      <c r="M337" s="247">
        <f>G337*(1+L337/100)</f>
        <v>215.38</v>
      </c>
      <c r="N337" s="245">
        <v>8.0000000000000007E-5</v>
      </c>
      <c r="O337" s="245">
        <f>ROUND(E337*N337,2)</f>
        <v>0</v>
      </c>
      <c r="P337" s="245">
        <v>0</v>
      </c>
      <c r="Q337" s="245">
        <f>ROUND(E337*P337,2)</f>
        <v>0</v>
      </c>
      <c r="R337" s="247" t="s">
        <v>182</v>
      </c>
      <c r="S337" s="247" t="s">
        <v>118</v>
      </c>
      <c r="T337" s="248" t="s">
        <v>118</v>
      </c>
      <c r="U337" s="222">
        <v>0.17599999999999999</v>
      </c>
      <c r="V337" s="222">
        <f>ROUND(E337*U337,2)</f>
        <v>0.18</v>
      </c>
      <c r="W337" s="222"/>
      <c r="X337" s="222" t="s">
        <v>132</v>
      </c>
      <c r="Y337" s="222" t="s">
        <v>120</v>
      </c>
      <c r="Z337" s="212"/>
      <c r="AA337" s="212"/>
      <c r="AB337" s="212"/>
      <c r="AC337" s="212"/>
      <c r="AD337" s="212"/>
      <c r="AE337" s="212"/>
      <c r="AF337" s="212"/>
      <c r="AG337" s="212" t="s">
        <v>133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5">
      <c r="A338" s="233">
        <v>171</v>
      </c>
      <c r="B338" s="234" t="s">
        <v>584</v>
      </c>
      <c r="C338" s="252" t="s">
        <v>585</v>
      </c>
      <c r="D338" s="235" t="s">
        <v>173</v>
      </c>
      <c r="E338" s="236">
        <v>1</v>
      </c>
      <c r="F338" s="237">
        <v>1485</v>
      </c>
      <c r="G338" s="238">
        <f>ROUND(E338*F338,2)</f>
        <v>1485</v>
      </c>
      <c r="H338" s="237">
        <v>1485</v>
      </c>
      <c r="I338" s="238">
        <f>ROUND(E338*H338,2)</f>
        <v>1485</v>
      </c>
      <c r="J338" s="237">
        <v>0</v>
      </c>
      <c r="K338" s="238">
        <f>ROUND(E338*J338,2)</f>
        <v>0</v>
      </c>
      <c r="L338" s="238">
        <v>21</v>
      </c>
      <c r="M338" s="238">
        <f>G338*(1+L338/100)</f>
        <v>1796.85</v>
      </c>
      <c r="N338" s="236">
        <v>1.2999999999999999E-3</v>
      </c>
      <c r="O338" s="236">
        <f>ROUND(E338*N338,2)</f>
        <v>0</v>
      </c>
      <c r="P338" s="236">
        <v>0</v>
      </c>
      <c r="Q338" s="236">
        <f>ROUND(E338*P338,2)</f>
        <v>0</v>
      </c>
      <c r="R338" s="238"/>
      <c r="S338" s="238" t="s">
        <v>221</v>
      </c>
      <c r="T338" s="239" t="s">
        <v>222</v>
      </c>
      <c r="U338" s="222">
        <v>0</v>
      </c>
      <c r="V338" s="222">
        <f>ROUND(E338*U338,2)</f>
        <v>0</v>
      </c>
      <c r="W338" s="222"/>
      <c r="X338" s="222" t="s">
        <v>226</v>
      </c>
      <c r="Y338" s="222" t="s">
        <v>120</v>
      </c>
      <c r="Z338" s="212"/>
      <c r="AA338" s="212"/>
      <c r="AB338" s="212"/>
      <c r="AC338" s="212"/>
      <c r="AD338" s="212"/>
      <c r="AE338" s="212"/>
      <c r="AF338" s="212"/>
      <c r="AG338" s="212" t="s">
        <v>227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5">
      <c r="A339" s="219"/>
      <c r="B339" s="220"/>
      <c r="C339" s="254" t="s">
        <v>586</v>
      </c>
      <c r="D339" s="223"/>
      <c r="E339" s="224">
        <v>1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22"/>
      <c r="Z339" s="212"/>
      <c r="AA339" s="212"/>
      <c r="AB339" s="212"/>
      <c r="AC339" s="212"/>
      <c r="AD339" s="212"/>
      <c r="AE339" s="212"/>
      <c r="AF339" s="212"/>
      <c r="AG339" s="212" t="s">
        <v>125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5">
      <c r="A340" s="242">
        <v>172</v>
      </c>
      <c r="B340" s="243" t="s">
        <v>587</v>
      </c>
      <c r="C340" s="255" t="s">
        <v>588</v>
      </c>
      <c r="D340" s="244" t="s">
        <v>173</v>
      </c>
      <c r="E340" s="245">
        <v>1</v>
      </c>
      <c r="F340" s="246">
        <v>566</v>
      </c>
      <c r="G340" s="247">
        <f>ROUND(E340*F340,2)</f>
        <v>566</v>
      </c>
      <c r="H340" s="246">
        <v>108.02</v>
      </c>
      <c r="I340" s="247">
        <f>ROUND(E340*H340,2)</f>
        <v>108.02</v>
      </c>
      <c r="J340" s="246">
        <v>457.98</v>
      </c>
      <c r="K340" s="247">
        <f>ROUND(E340*J340,2)</f>
        <v>457.98</v>
      </c>
      <c r="L340" s="247">
        <v>21</v>
      </c>
      <c r="M340" s="247">
        <f>G340*(1+L340/100)</f>
        <v>684.86</v>
      </c>
      <c r="N340" s="245">
        <v>1.2999999999999999E-4</v>
      </c>
      <c r="O340" s="245">
        <f>ROUND(E340*N340,2)</f>
        <v>0</v>
      </c>
      <c r="P340" s="245">
        <v>0</v>
      </c>
      <c r="Q340" s="245">
        <f>ROUND(E340*P340,2)</f>
        <v>0</v>
      </c>
      <c r="R340" s="247" t="s">
        <v>182</v>
      </c>
      <c r="S340" s="247" t="s">
        <v>118</v>
      </c>
      <c r="T340" s="248" t="s">
        <v>118</v>
      </c>
      <c r="U340" s="222">
        <v>0.65500000000000003</v>
      </c>
      <c r="V340" s="222">
        <f>ROUND(E340*U340,2)</f>
        <v>0.66</v>
      </c>
      <c r="W340" s="222"/>
      <c r="X340" s="222" t="s">
        <v>132</v>
      </c>
      <c r="Y340" s="222" t="s">
        <v>120</v>
      </c>
      <c r="Z340" s="212"/>
      <c r="AA340" s="212"/>
      <c r="AB340" s="212"/>
      <c r="AC340" s="212"/>
      <c r="AD340" s="212"/>
      <c r="AE340" s="212"/>
      <c r="AF340" s="212"/>
      <c r="AG340" s="212" t="s">
        <v>133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0.399999999999999" outlineLevel="1" x14ac:dyDescent="0.25">
      <c r="A341" s="242">
        <v>173</v>
      </c>
      <c r="B341" s="243" t="s">
        <v>589</v>
      </c>
      <c r="C341" s="255" t="s">
        <v>590</v>
      </c>
      <c r="D341" s="244" t="s">
        <v>173</v>
      </c>
      <c r="E341" s="245">
        <v>1</v>
      </c>
      <c r="F341" s="246">
        <v>1344</v>
      </c>
      <c r="G341" s="247">
        <f>ROUND(E341*F341,2)</f>
        <v>1344</v>
      </c>
      <c r="H341" s="246">
        <v>1344</v>
      </c>
      <c r="I341" s="247">
        <f>ROUND(E341*H341,2)</f>
        <v>1344</v>
      </c>
      <c r="J341" s="246">
        <v>0</v>
      </c>
      <c r="K341" s="247">
        <f>ROUND(E341*J341,2)</f>
        <v>0</v>
      </c>
      <c r="L341" s="247">
        <v>21</v>
      </c>
      <c r="M341" s="247">
        <f>G341*(1+L341/100)</f>
        <v>1626.24</v>
      </c>
      <c r="N341" s="245">
        <v>1.2999999999999999E-3</v>
      </c>
      <c r="O341" s="245">
        <f>ROUND(E341*N341,2)</f>
        <v>0</v>
      </c>
      <c r="P341" s="245">
        <v>0</v>
      </c>
      <c r="Q341" s="245">
        <f>ROUND(E341*P341,2)</f>
        <v>0</v>
      </c>
      <c r="R341" s="247" t="s">
        <v>225</v>
      </c>
      <c r="S341" s="247" t="s">
        <v>118</v>
      </c>
      <c r="T341" s="248" t="s">
        <v>118</v>
      </c>
      <c r="U341" s="222">
        <v>0</v>
      </c>
      <c r="V341" s="222">
        <f>ROUND(E341*U341,2)</f>
        <v>0</v>
      </c>
      <c r="W341" s="222"/>
      <c r="X341" s="222" t="s">
        <v>226</v>
      </c>
      <c r="Y341" s="222" t="s">
        <v>120</v>
      </c>
      <c r="Z341" s="212"/>
      <c r="AA341" s="212"/>
      <c r="AB341" s="212"/>
      <c r="AC341" s="212"/>
      <c r="AD341" s="212"/>
      <c r="AE341" s="212"/>
      <c r="AF341" s="212"/>
      <c r="AG341" s="212" t="s">
        <v>227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5">
      <c r="A342" s="242">
        <v>174</v>
      </c>
      <c r="B342" s="243" t="s">
        <v>591</v>
      </c>
      <c r="C342" s="255" t="s">
        <v>592</v>
      </c>
      <c r="D342" s="244" t="s">
        <v>173</v>
      </c>
      <c r="E342" s="245">
        <v>1</v>
      </c>
      <c r="F342" s="246">
        <v>151.5</v>
      </c>
      <c r="G342" s="247">
        <f>ROUND(E342*F342,2)</f>
        <v>151.5</v>
      </c>
      <c r="H342" s="246">
        <v>43.42</v>
      </c>
      <c r="I342" s="247">
        <f>ROUND(E342*H342,2)</f>
        <v>43.42</v>
      </c>
      <c r="J342" s="246">
        <v>108.08</v>
      </c>
      <c r="K342" s="247">
        <f>ROUND(E342*J342,2)</f>
        <v>108.08</v>
      </c>
      <c r="L342" s="247">
        <v>21</v>
      </c>
      <c r="M342" s="247">
        <f>G342*(1+L342/100)</f>
        <v>183.315</v>
      </c>
      <c r="N342" s="245">
        <v>2.0000000000000002E-5</v>
      </c>
      <c r="O342" s="245">
        <f>ROUND(E342*N342,2)</f>
        <v>0</v>
      </c>
      <c r="P342" s="245">
        <v>0</v>
      </c>
      <c r="Q342" s="245">
        <f>ROUND(E342*P342,2)</f>
        <v>0</v>
      </c>
      <c r="R342" s="247" t="s">
        <v>182</v>
      </c>
      <c r="S342" s="247" t="s">
        <v>118</v>
      </c>
      <c r="T342" s="248" t="s">
        <v>118</v>
      </c>
      <c r="U342" s="222">
        <v>0.16800000000000001</v>
      </c>
      <c r="V342" s="222">
        <f>ROUND(E342*U342,2)</f>
        <v>0.17</v>
      </c>
      <c r="W342" s="222"/>
      <c r="X342" s="222" t="s">
        <v>132</v>
      </c>
      <c r="Y342" s="222" t="s">
        <v>120</v>
      </c>
      <c r="Z342" s="212"/>
      <c r="AA342" s="212"/>
      <c r="AB342" s="212"/>
      <c r="AC342" s="212"/>
      <c r="AD342" s="212"/>
      <c r="AE342" s="212"/>
      <c r="AF342" s="212"/>
      <c r="AG342" s="212" t="s">
        <v>133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5">
      <c r="A343" s="242">
        <v>175</v>
      </c>
      <c r="B343" s="243" t="s">
        <v>593</v>
      </c>
      <c r="C343" s="255" t="s">
        <v>594</v>
      </c>
      <c r="D343" s="244" t="s">
        <v>173</v>
      </c>
      <c r="E343" s="245">
        <v>1</v>
      </c>
      <c r="F343" s="246">
        <v>455.5</v>
      </c>
      <c r="G343" s="247">
        <f>ROUND(E343*F343,2)</f>
        <v>455.5</v>
      </c>
      <c r="H343" s="246">
        <v>455.5</v>
      </c>
      <c r="I343" s="247">
        <f>ROUND(E343*H343,2)</f>
        <v>455.5</v>
      </c>
      <c r="J343" s="246">
        <v>0</v>
      </c>
      <c r="K343" s="247">
        <f>ROUND(E343*J343,2)</f>
        <v>0</v>
      </c>
      <c r="L343" s="247">
        <v>21</v>
      </c>
      <c r="M343" s="247">
        <f>G343*(1+L343/100)</f>
        <v>551.15499999999997</v>
      </c>
      <c r="N343" s="245">
        <v>0</v>
      </c>
      <c r="O343" s="245">
        <f>ROUND(E343*N343,2)</f>
        <v>0</v>
      </c>
      <c r="P343" s="245">
        <v>0</v>
      </c>
      <c r="Q343" s="245">
        <f>ROUND(E343*P343,2)</f>
        <v>0</v>
      </c>
      <c r="R343" s="247" t="s">
        <v>225</v>
      </c>
      <c r="S343" s="247" t="s">
        <v>118</v>
      </c>
      <c r="T343" s="248" t="s">
        <v>118</v>
      </c>
      <c r="U343" s="222">
        <v>0</v>
      </c>
      <c r="V343" s="222">
        <f>ROUND(E343*U343,2)</f>
        <v>0</v>
      </c>
      <c r="W343" s="222"/>
      <c r="X343" s="222" t="s">
        <v>226</v>
      </c>
      <c r="Y343" s="222" t="s">
        <v>120</v>
      </c>
      <c r="Z343" s="212"/>
      <c r="AA343" s="212"/>
      <c r="AB343" s="212"/>
      <c r="AC343" s="212"/>
      <c r="AD343" s="212"/>
      <c r="AE343" s="212"/>
      <c r="AF343" s="212"/>
      <c r="AG343" s="212" t="s">
        <v>227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5">
      <c r="A344" s="242">
        <v>176</v>
      </c>
      <c r="B344" s="243" t="s">
        <v>595</v>
      </c>
      <c r="C344" s="255" t="s">
        <v>596</v>
      </c>
      <c r="D344" s="244" t="s">
        <v>173</v>
      </c>
      <c r="E344" s="245">
        <v>1</v>
      </c>
      <c r="F344" s="246">
        <v>205</v>
      </c>
      <c r="G344" s="247">
        <f>ROUND(E344*F344,2)</f>
        <v>205</v>
      </c>
      <c r="H344" s="246">
        <v>38.22</v>
      </c>
      <c r="I344" s="247">
        <f>ROUND(E344*H344,2)</f>
        <v>38.22</v>
      </c>
      <c r="J344" s="246">
        <v>166.78</v>
      </c>
      <c r="K344" s="247">
        <f>ROUND(E344*J344,2)</f>
        <v>166.78</v>
      </c>
      <c r="L344" s="247">
        <v>21</v>
      </c>
      <c r="M344" s="247">
        <f>G344*(1+L344/100)</f>
        <v>248.04999999999998</v>
      </c>
      <c r="N344" s="245">
        <v>1.3999999999999999E-4</v>
      </c>
      <c r="O344" s="245">
        <f>ROUND(E344*N344,2)</f>
        <v>0</v>
      </c>
      <c r="P344" s="245">
        <v>0</v>
      </c>
      <c r="Q344" s="245">
        <f>ROUND(E344*P344,2)</f>
        <v>0</v>
      </c>
      <c r="R344" s="247" t="s">
        <v>182</v>
      </c>
      <c r="S344" s="247" t="s">
        <v>118</v>
      </c>
      <c r="T344" s="248" t="s">
        <v>118</v>
      </c>
      <c r="U344" s="222">
        <v>0.23699999999999999</v>
      </c>
      <c r="V344" s="222">
        <f>ROUND(E344*U344,2)</f>
        <v>0.24</v>
      </c>
      <c r="W344" s="222"/>
      <c r="X344" s="222" t="s">
        <v>132</v>
      </c>
      <c r="Y344" s="222" t="s">
        <v>120</v>
      </c>
      <c r="Z344" s="212"/>
      <c r="AA344" s="212"/>
      <c r="AB344" s="212"/>
      <c r="AC344" s="212"/>
      <c r="AD344" s="212"/>
      <c r="AE344" s="212"/>
      <c r="AF344" s="212"/>
      <c r="AG344" s="212" t="s">
        <v>133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5">
      <c r="A345" s="233">
        <v>177</v>
      </c>
      <c r="B345" s="234" t="s">
        <v>597</v>
      </c>
      <c r="C345" s="252" t="s">
        <v>598</v>
      </c>
      <c r="D345" s="235" t="s">
        <v>173</v>
      </c>
      <c r="E345" s="236">
        <v>1</v>
      </c>
      <c r="F345" s="237">
        <v>106.5</v>
      </c>
      <c r="G345" s="238">
        <f>ROUND(E345*F345,2)</f>
        <v>106.5</v>
      </c>
      <c r="H345" s="237">
        <v>106.5</v>
      </c>
      <c r="I345" s="238">
        <f>ROUND(E345*H345,2)</f>
        <v>106.5</v>
      </c>
      <c r="J345" s="237">
        <v>0</v>
      </c>
      <c r="K345" s="238">
        <f>ROUND(E345*J345,2)</f>
        <v>0</v>
      </c>
      <c r="L345" s="238">
        <v>21</v>
      </c>
      <c r="M345" s="238">
        <f>G345*(1+L345/100)</f>
        <v>128.86500000000001</v>
      </c>
      <c r="N345" s="236">
        <v>1.8000000000000001E-4</v>
      </c>
      <c r="O345" s="236">
        <f>ROUND(E345*N345,2)</f>
        <v>0</v>
      </c>
      <c r="P345" s="236">
        <v>0</v>
      </c>
      <c r="Q345" s="236">
        <f>ROUND(E345*P345,2)</f>
        <v>0</v>
      </c>
      <c r="R345" s="238" t="s">
        <v>225</v>
      </c>
      <c r="S345" s="238" t="s">
        <v>118</v>
      </c>
      <c r="T345" s="239" t="s">
        <v>118</v>
      </c>
      <c r="U345" s="222">
        <v>0</v>
      </c>
      <c r="V345" s="222">
        <f>ROUND(E345*U345,2)</f>
        <v>0</v>
      </c>
      <c r="W345" s="222"/>
      <c r="X345" s="222" t="s">
        <v>226</v>
      </c>
      <c r="Y345" s="222" t="s">
        <v>120</v>
      </c>
      <c r="Z345" s="212"/>
      <c r="AA345" s="212"/>
      <c r="AB345" s="212"/>
      <c r="AC345" s="212"/>
      <c r="AD345" s="212"/>
      <c r="AE345" s="212"/>
      <c r="AF345" s="212"/>
      <c r="AG345" s="212" t="s">
        <v>227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25">
      <c r="A346" s="219"/>
      <c r="B346" s="220"/>
      <c r="C346" s="254" t="s">
        <v>557</v>
      </c>
      <c r="D346" s="223"/>
      <c r="E346" s="224">
        <v>1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22"/>
      <c r="Z346" s="212"/>
      <c r="AA346" s="212"/>
      <c r="AB346" s="212"/>
      <c r="AC346" s="212"/>
      <c r="AD346" s="212"/>
      <c r="AE346" s="212"/>
      <c r="AF346" s="212"/>
      <c r="AG346" s="212" t="s">
        <v>125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5">
      <c r="A347" s="233">
        <v>178</v>
      </c>
      <c r="B347" s="234" t="s">
        <v>599</v>
      </c>
      <c r="C347" s="252" t="s">
        <v>600</v>
      </c>
      <c r="D347" s="235" t="s">
        <v>173</v>
      </c>
      <c r="E347" s="236">
        <v>29</v>
      </c>
      <c r="F347" s="237">
        <v>260</v>
      </c>
      <c r="G347" s="238">
        <f>ROUND(E347*F347,2)</f>
        <v>7540</v>
      </c>
      <c r="H347" s="237">
        <v>0</v>
      </c>
      <c r="I347" s="238">
        <f>ROUND(E347*H347,2)</f>
        <v>0</v>
      </c>
      <c r="J347" s="237">
        <v>260</v>
      </c>
      <c r="K347" s="238">
        <f>ROUND(E347*J347,2)</f>
        <v>7540</v>
      </c>
      <c r="L347" s="238">
        <v>21</v>
      </c>
      <c r="M347" s="238">
        <f>G347*(1+L347/100)</f>
        <v>9123.4</v>
      </c>
      <c r="N347" s="236">
        <v>0</v>
      </c>
      <c r="O347" s="236">
        <f>ROUND(E347*N347,2)</f>
        <v>0</v>
      </c>
      <c r="P347" s="236">
        <v>0</v>
      </c>
      <c r="Q347" s="236">
        <f>ROUND(E347*P347,2)</f>
        <v>0</v>
      </c>
      <c r="R347" s="238" t="s">
        <v>182</v>
      </c>
      <c r="S347" s="238" t="s">
        <v>118</v>
      </c>
      <c r="T347" s="239" t="s">
        <v>118</v>
      </c>
      <c r="U347" s="222">
        <v>0.37</v>
      </c>
      <c r="V347" s="222">
        <f>ROUND(E347*U347,2)</f>
        <v>10.73</v>
      </c>
      <c r="W347" s="222"/>
      <c r="X347" s="222" t="s">
        <v>132</v>
      </c>
      <c r="Y347" s="222" t="s">
        <v>120</v>
      </c>
      <c r="Z347" s="212"/>
      <c r="AA347" s="212"/>
      <c r="AB347" s="212"/>
      <c r="AC347" s="212"/>
      <c r="AD347" s="212"/>
      <c r="AE347" s="212"/>
      <c r="AF347" s="212"/>
      <c r="AG347" s="212" t="s">
        <v>133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2" x14ac:dyDescent="0.25">
      <c r="A348" s="219"/>
      <c r="B348" s="220"/>
      <c r="C348" s="254" t="s">
        <v>601</v>
      </c>
      <c r="D348" s="223"/>
      <c r="E348" s="224">
        <v>29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22"/>
      <c r="Z348" s="212"/>
      <c r="AA348" s="212"/>
      <c r="AB348" s="212"/>
      <c r="AC348" s="212"/>
      <c r="AD348" s="212"/>
      <c r="AE348" s="212"/>
      <c r="AF348" s="212"/>
      <c r="AG348" s="212" t="s">
        <v>125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5">
      <c r="A349" s="233">
        <v>179</v>
      </c>
      <c r="B349" s="234" t="s">
        <v>602</v>
      </c>
      <c r="C349" s="252" t="s">
        <v>603</v>
      </c>
      <c r="D349" s="235" t="s">
        <v>173</v>
      </c>
      <c r="E349" s="236">
        <v>2</v>
      </c>
      <c r="F349" s="237">
        <v>118</v>
      </c>
      <c r="G349" s="238">
        <f>ROUND(E349*F349,2)</f>
        <v>236</v>
      </c>
      <c r="H349" s="237">
        <v>118</v>
      </c>
      <c r="I349" s="238">
        <f>ROUND(E349*H349,2)</f>
        <v>236</v>
      </c>
      <c r="J349" s="237">
        <v>0</v>
      </c>
      <c r="K349" s="238">
        <f>ROUND(E349*J349,2)</f>
        <v>0</v>
      </c>
      <c r="L349" s="238">
        <v>21</v>
      </c>
      <c r="M349" s="238">
        <f>G349*(1+L349/100)</f>
        <v>285.56</v>
      </c>
      <c r="N349" s="236">
        <v>5.9999999999999995E-4</v>
      </c>
      <c r="O349" s="236">
        <f>ROUND(E349*N349,2)</f>
        <v>0</v>
      </c>
      <c r="P349" s="236">
        <v>0</v>
      </c>
      <c r="Q349" s="236">
        <f>ROUND(E349*P349,2)</f>
        <v>0</v>
      </c>
      <c r="R349" s="238"/>
      <c r="S349" s="238" t="s">
        <v>221</v>
      </c>
      <c r="T349" s="239" t="s">
        <v>222</v>
      </c>
      <c r="U349" s="222">
        <v>0</v>
      </c>
      <c r="V349" s="222">
        <f>ROUND(E349*U349,2)</f>
        <v>0</v>
      </c>
      <c r="W349" s="222"/>
      <c r="X349" s="222" t="s">
        <v>226</v>
      </c>
      <c r="Y349" s="222" t="s">
        <v>120</v>
      </c>
      <c r="Z349" s="212"/>
      <c r="AA349" s="212"/>
      <c r="AB349" s="212"/>
      <c r="AC349" s="212"/>
      <c r="AD349" s="212"/>
      <c r="AE349" s="212"/>
      <c r="AF349" s="212"/>
      <c r="AG349" s="212" t="s">
        <v>227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5">
      <c r="A350" s="219"/>
      <c r="B350" s="220"/>
      <c r="C350" s="254" t="s">
        <v>604</v>
      </c>
      <c r="D350" s="223"/>
      <c r="E350" s="224">
        <v>2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125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5">
      <c r="A351" s="233">
        <v>180</v>
      </c>
      <c r="B351" s="234" t="s">
        <v>605</v>
      </c>
      <c r="C351" s="252" t="s">
        <v>606</v>
      </c>
      <c r="D351" s="235" t="s">
        <v>173</v>
      </c>
      <c r="E351" s="236">
        <v>9</v>
      </c>
      <c r="F351" s="237">
        <v>142</v>
      </c>
      <c r="G351" s="238">
        <f>ROUND(E351*F351,2)</f>
        <v>1278</v>
      </c>
      <c r="H351" s="237">
        <v>142</v>
      </c>
      <c r="I351" s="238">
        <f>ROUND(E351*H351,2)</f>
        <v>1278</v>
      </c>
      <c r="J351" s="237">
        <v>0</v>
      </c>
      <c r="K351" s="238">
        <f>ROUND(E351*J351,2)</f>
        <v>0</v>
      </c>
      <c r="L351" s="238">
        <v>21</v>
      </c>
      <c r="M351" s="238">
        <f>G351*(1+L351/100)</f>
        <v>1546.3799999999999</v>
      </c>
      <c r="N351" s="236">
        <v>5.9999999999999995E-4</v>
      </c>
      <c r="O351" s="236">
        <f>ROUND(E351*N351,2)</f>
        <v>0.01</v>
      </c>
      <c r="P351" s="236">
        <v>0</v>
      </c>
      <c r="Q351" s="236">
        <f>ROUND(E351*P351,2)</f>
        <v>0</v>
      </c>
      <c r="R351" s="238"/>
      <c r="S351" s="238" t="s">
        <v>221</v>
      </c>
      <c r="T351" s="239" t="s">
        <v>222</v>
      </c>
      <c r="U351" s="222">
        <v>0</v>
      </c>
      <c r="V351" s="222">
        <f>ROUND(E351*U351,2)</f>
        <v>0</v>
      </c>
      <c r="W351" s="222"/>
      <c r="X351" s="222" t="s">
        <v>226</v>
      </c>
      <c r="Y351" s="222" t="s">
        <v>120</v>
      </c>
      <c r="Z351" s="212"/>
      <c r="AA351" s="212"/>
      <c r="AB351" s="212"/>
      <c r="AC351" s="212"/>
      <c r="AD351" s="212"/>
      <c r="AE351" s="212"/>
      <c r="AF351" s="212"/>
      <c r="AG351" s="212" t="s">
        <v>227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5">
      <c r="A352" s="219"/>
      <c r="B352" s="220"/>
      <c r="C352" s="254" t="s">
        <v>607</v>
      </c>
      <c r="D352" s="223"/>
      <c r="E352" s="224">
        <v>9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22"/>
      <c r="Z352" s="212"/>
      <c r="AA352" s="212"/>
      <c r="AB352" s="212"/>
      <c r="AC352" s="212"/>
      <c r="AD352" s="212"/>
      <c r="AE352" s="212"/>
      <c r="AF352" s="212"/>
      <c r="AG352" s="212" t="s">
        <v>125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5">
      <c r="A353" s="233">
        <v>181</v>
      </c>
      <c r="B353" s="234" t="s">
        <v>608</v>
      </c>
      <c r="C353" s="252" t="s">
        <v>609</v>
      </c>
      <c r="D353" s="235" t="s">
        <v>173</v>
      </c>
      <c r="E353" s="236">
        <v>12</v>
      </c>
      <c r="F353" s="237">
        <v>162</v>
      </c>
      <c r="G353" s="238">
        <f>ROUND(E353*F353,2)</f>
        <v>1944</v>
      </c>
      <c r="H353" s="237">
        <v>162</v>
      </c>
      <c r="I353" s="238">
        <f>ROUND(E353*H353,2)</f>
        <v>1944</v>
      </c>
      <c r="J353" s="237">
        <v>0</v>
      </c>
      <c r="K353" s="238">
        <f>ROUND(E353*J353,2)</f>
        <v>0</v>
      </c>
      <c r="L353" s="238">
        <v>21</v>
      </c>
      <c r="M353" s="238">
        <f>G353*(1+L353/100)</f>
        <v>2352.2399999999998</v>
      </c>
      <c r="N353" s="236">
        <v>5.9999999999999995E-4</v>
      </c>
      <c r="O353" s="236">
        <f>ROUND(E353*N353,2)</f>
        <v>0.01</v>
      </c>
      <c r="P353" s="236">
        <v>0</v>
      </c>
      <c r="Q353" s="236">
        <f>ROUND(E353*P353,2)</f>
        <v>0</v>
      </c>
      <c r="R353" s="238"/>
      <c r="S353" s="238" t="s">
        <v>221</v>
      </c>
      <c r="T353" s="239" t="s">
        <v>222</v>
      </c>
      <c r="U353" s="222">
        <v>0</v>
      </c>
      <c r="V353" s="222">
        <f>ROUND(E353*U353,2)</f>
        <v>0</v>
      </c>
      <c r="W353" s="222"/>
      <c r="X353" s="222" t="s">
        <v>226</v>
      </c>
      <c r="Y353" s="222" t="s">
        <v>120</v>
      </c>
      <c r="Z353" s="212"/>
      <c r="AA353" s="212"/>
      <c r="AB353" s="212"/>
      <c r="AC353" s="212"/>
      <c r="AD353" s="212"/>
      <c r="AE353" s="212"/>
      <c r="AF353" s="212"/>
      <c r="AG353" s="212" t="s">
        <v>227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25">
      <c r="A354" s="219"/>
      <c r="B354" s="220"/>
      <c r="C354" s="254" t="s">
        <v>610</v>
      </c>
      <c r="D354" s="223"/>
      <c r="E354" s="224">
        <v>12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125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5">
      <c r="A355" s="233">
        <v>182</v>
      </c>
      <c r="B355" s="234" t="s">
        <v>611</v>
      </c>
      <c r="C355" s="252" t="s">
        <v>612</v>
      </c>
      <c r="D355" s="235" t="s">
        <v>173</v>
      </c>
      <c r="E355" s="236">
        <v>6</v>
      </c>
      <c r="F355" s="237">
        <v>302</v>
      </c>
      <c r="G355" s="238">
        <f>ROUND(E355*F355,2)</f>
        <v>1812</v>
      </c>
      <c r="H355" s="237">
        <v>302</v>
      </c>
      <c r="I355" s="238">
        <f>ROUND(E355*H355,2)</f>
        <v>1812</v>
      </c>
      <c r="J355" s="237">
        <v>0</v>
      </c>
      <c r="K355" s="238">
        <f>ROUND(E355*J355,2)</f>
        <v>0</v>
      </c>
      <c r="L355" s="238">
        <v>21</v>
      </c>
      <c r="M355" s="238">
        <f>G355*(1+L355/100)</f>
        <v>2192.52</v>
      </c>
      <c r="N355" s="236">
        <v>8.4999999999999995E-4</v>
      </c>
      <c r="O355" s="236">
        <f>ROUND(E355*N355,2)</f>
        <v>0.01</v>
      </c>
      <c r="P355" s="236">
        <v>0</v>
      </c>
      <c r="Q355" s="236">
        <f>ROUND(E355*P355,2)</f>
        <v>0</v>
      </c>
      <c r="R355" s="238"/>
      <c r="S355" s="238" t="s">
        <v>221</v>
      </c>
      <c r="T355" s="239" t="s">
        <v>222</v>
      </c>
      <c r="U355" s="222">
        <v>0</v>
      </c>
      <c r="V355" s="222">
        <f>ROUND(E355*U355,2)</f>
        <v>0</v>
      </c>
      <c r="W355" s="222"/>
      <c r="X355" s="222" t="s">
        <v>226</v>
      </c>
      <c r="Y355" s="222" t="s">
        <v>120</v>
      </c>
      <c r="Z355" s="212"/>
      <c r="AA355" s="212"/>
      <c r="AB355" s="212"/>
      <c r="AC355" s="212"/>
      <c r="AD355" s="212"/>
      <c r="AE355" s="212"/>
      <c r="AF355" s="212"/>
      <c r="AG355" s="212" t="s">
        <v>227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25">
      <c r="A356" s="219"/>
      <c r="B356" s="220"/>
      <c r="C356" s="254" t="s">
        <v>613</v>
      </c>
      <c r="D356" s="223"/>
      <c r="E356" s="224">
        <v>6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125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5">
      <c r="A357" s="233">
        <v>183</v>
      </c>
      <c r="B357" s="234" t="s">
        <v>614</v>
      </c>
      <c r="C357" s="252" t="s">
        <v>615</v>
      </c>
      <c r="D357" s="235" t="s">
        <v>198</v>
      </c>
      <c r="E357" s="236">
        <v>1.08033</v>
      </c>
      <c r="F357" s="237">
        <v>1161</v>
      </c>
      <c r="G357" s="238">
        <f>ROUND(E357*F357,2)</f>
        <v>1254.26</v>
      </c>
      <c r="H357" s="237">
        <v>0</v>
      </c>
      <c r="I357" s="238">
        <f>ROUND(E357*H357,2)</f>
        <v>0</v>
      </c>
      <c r="J357" s="237">
        <v>1161</v>
      </c>
      <c r="K357" s="238">
        <f>ROUND(E357*J357,2)</f>
        <v>1254.26</v>
      </c>
      <c r="L357" s="238">
        <v>21</v>
      </c>
      <c r="M357" s="238">
        <f>G357*(1+L357/100)</f>
        <v>1517.6545999999998</v>
      </c>
      <c r="N357" s="236">
        <v>0</v>
      </c>
      <c r="O357" s="236">
        <f>ROUND(E357*N357,2)</f>
        <v>0</v>
      </c>
      <c r="P357" s="236">
        <v>0</v>
      </c>
      <c r="Q357" s="236">
        <f>ROUND(E357*P357,2)</f>
        <v>0</v>
      </c>
      <c r="R357" s="238" t="s">
        <v>182</v>
      </c>
      <c r="S357" s="238" t="s">
        <v>118</v>
      </c>
      <c r="T357" s="239" t="s">
        <v>118</v>
      </c>
      <c r="U357" s="222">
        <v>1.629</v>
      </c>
      <c r="V357" s="222">
        <f>ROUND(E357*U357,2)</f>
        <v>1.76</v>
      </c>
      <c r="W357" s="222"/>
      <c r="X357" s="222" t="s">
        <v>267</v>
      </c>
      <c r="Y357" s="222" t="s">
        <v>120</v>
      </c>
      <c r="Z357" s="212"/>
      <c r="AA357" s="212"/>
      <c r="AB357" s="212"/>
      <c r="AC357" s="212"/>
      <c r="AD357" s="212"/>
      <c r="AE357" s="212"/>
      <c r="AF357" s="212"/>
      <c r="AG357" s="212" t="s">
        <v>350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25">
      <c r="A358" s="219"/>
      <c r="B358" s="220"/>
      <c r="C358" s="253" t="s">
        <v>470</v>
      </c>
      <c r="D358" s="241"/>
      <c r="E358" s="241"/>
      <c r="F358" s="241"/>
      <c r="G358" s="241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22"/>
      <c r="Z358" s="212"/>
      <c r="AA358" s="212"/>
      <c r="AB358" s="212"/>
      <c r="AC358" s="212"/>
      <c r="AD358" s="212"/>
      <c r="AE358" s="212"/>
      <c r="AF358" s="212"/>
      <c r="AG358" s="212" t="s">
        <v>123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x14ac:dyDescent="0.25">
      <c r="A359" s="226" t="s">
        <v>112</v>
      </c>
      <c r="B359" s="227" t="s">
        <v>79</v>
      </c>
      <c r="C359" s="251" t="s">
        <v>80</v>
      </c>
      <c r="D359" s="228"/>
      <c r="E359" s="229"/>
      <c r="F359" s="230"/>
      <c r="G359" s="230">
        <f>SUMIF(AG360:AG373,"&lt;&gt;NOR",G360:G373)</f>
        <v>328040.92</v>
      </c>
      <c r="H359" s="230"/>
      <c r="I359" s="230">
        <f>SUM(I360:I373)</f>
        <v>289976.84999999998</v>
      </c>
      <c r="J359" s="230"/>
      <c r="K359" s="230">
        <f>SUM(K360:K373)</f>
        <v>38064.07</v>
      </c>
      <c r="L359" s="230"/>
      <c r="M359" s="230">
        <f>SUM(M360:M373)</f>
        <v>396929.51319999999</v>
      </c>
      <c r="N359" s="229"/>
      <c r="O359" s="229">
        <f>SUM(O360:O373)</f>
        <v>0.39999999999999997</v>
      </c>
      <c r="P359" s="229"/>
      <c r="Q359" s="229">
        <f>SUM(Q360:Q373)</f>
        <v>0</v>
      </c>
      <c r="R359" s="230"/>
      <c r="S359" s="230"/>
      <c r="T359" s="231"/>
      <c r="U359" s="225"/>
      <c r="V359" s="225">
        <f>SUM(V360:V373)</f>
        <v>53.01</v>
      </c>
      <c r="W359" s="225"/>
      <c r="X359" s="225"/>
      <c r="Y359" s="225"/>
      <c r="AG359" t="s">
        <v>113</v>
      </c>
    </row>
    <row r="360" spans="1:60" ht="30.6" outlineLevel="1" x14ac:dyDescent="0.25">
      <c r="A360" s="233">
        <v>184</v>
      </c>
      <c r="B360" s="234" t="s">
        <v>616</v>
      </c>
      <c r="C360" s="252" t="s">
        <v>617</v>
      </c>
      <c r="D360" s="235" t="s">
        <v>195</v>
      </c>
      <c r="E360" s="236">
        <v>22</v>
      </c>
      <c r="F360" s="237">
        <v>11320</v>
      </c>
      <c r="G360" s="238">
        <f>ROUND(E360*F360,2)</f>
        <v>249040</v>
      </c>
      <c r="H360" s="237">
        <v>9881.0300000000007</v>
      </c>
      <c r="I360" s="238">
        <f>ROUND(E360*H360,2)</f>
        <v>217382.66</v>
      </c>
      <c r="J360" s="237">
        <v>1438.97</v>
      </c>
      <c r="K360" s="238">
        <f>ROUND(E360*J360,2)</f>
        <v>31657.34</v>
      </c>
      <c r="L360" s="238">
        <v>21</v>
      </c>
      <c r="M360" s="238">
        <f>G360*(1+L360/100)</f>
        <v>301338.39999999997</v>
      </c>
      <c r="N360" s="236">
        <v>1.3650000000000001E-2</v>
      </c>
      <c r="O360" s="236">
        <f>ROUND(E360*N360,2)</f>
        <v>0.3</v>
      </c>
      <c r="P360" s="236">
        <v>0</v>
      </c>
      <c r="Q360" s="236">
        <f>ROUND(E360*P360,2)</f>
        <v>0</v>
      </c>
      <c r="R360" s="238" t="s">
        <v>182</v>
      </c>
      <c r="S360" s="238" t="s">
        <v>118</v>
      </c>
      <c r="T360" s="239" t="s">
        <v>118</v>
      </c>
      <c r="U360" s="222">
        <v>1.9</v>
      </c>
      <c r="V360" s="222">
        <f>ROUND(E360*U360,2)</f>
        <v>41.8</v>
      </c>
      <c r="W360" s="222"/>
      <c r="X360" s="222" t="s">
        <v>132</v>
      </c>
      <c r="Y360" s="222" t="s">
        <v>120</v>
      </c>
      <c r="Z360" s="212"/>
      <c r="AA360" s="212"/>
      <c r="AB360" s="212"/>
      <c r="AC360" s="212"/>
      <c r="AD360" s="212"/>
      <c r="AE360" s="212"/>
      <c r="AF360" s="212"/>
      <c r="AG360" s="212" t="s">
        <v>133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25">
      <c r="A361" s="219"/>
      <c r="B361" s="220"/>
      <c r="C361" s="253" t="s">
        <v>618</v>
      </c>
      <c r="D361" s="241"/>
      <c r="E361" s="241"/>
      <c r="F361" s="241"/>
      <c r="G361" s="241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22"/>
      <c r="Z361" s="212"/>
      <c r="AA361" s="212"/>
      <c r="AB361" s="212"/>
      <c r="AC361" s="212"/>
      <c r="AD361" s="212"/>
      <c r="AE361" s="212"/>
      <c r="AF361" s="212"/>
      <c r="AG361" s="212" t="s">
        <v>123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25">
      <c r="A362" s="219"/>
      <c r="B362" s="220"/>
      <c r="C362" s="256" t="s">
        <v>619</v>
      </c>
      <c r="D362" s="249"/>
      <c r="E362" s="249"/>
      <c r="F362" s="249"/>
      <c r="G362" s="249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22"/>
      <c r="Z362" s="212"/>
      <c r="AA362" s="212"/>
      <c r="AB362" s="212"/>
      <c r="AC362" s="212"/>
      <c r="AD362" s="212"/>
      <c r="AE362" s="212"/>
      <c r="AF362" s="212"/>
      <c r="AG362" s="212" t="s">
        <v>177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5">
      <c r="A363" s="219"/>
      <c r="B363" s="220"/>
      <c r="C363" s="256" t="s">
        <v>620</v>
      </c>
      <c r="D363" s="249"/>
      <c r="E363" s="249"/>
      <c r="F363" s="249"/>
      <c r="G363" s="249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22"/>
      <c r="Z363" s="212"/>
      <c r="AA363" s="212"/>
      <c r="AB363" s="212"/>
      <c r="AC363" s="212"/>
      <c r="AD363" s="212"/>
      <c r="AE363" s="212"/>
      <c r="AF363" s="212"/>
      <c r="AG363" s="212" t="s">
        <v>177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2" x14ac:dyDescent="0.25">
      <c r="A364" s="219"/>
      <c r="B364" s="220"/>
      <c r="C364" s="254" t="s">
        <v>621</v>
      </c>
      <c r="D364" s="223"/>
      <c r="E364" s="224">
        <v>17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22"/>
      <c r="Z364" s="212"/>
      <c r="AA364" s="212"/>
      <c r="AB364" s="212"/>
      <c r="AC364" s="212"/>
      <c r="AD364" s="212"/>
      <c r="AE364" s="212"/>
      <c r="AF364" s="212"/>
      <c r="AG364" s="212" t="s">
        <v>125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5">
      <c r="A365" s="219"/>
      <c r="B365" s="220"/>
      <c r="C365" s="254" t="s">
        <v>622</v>
      </c>
      <c r="D365" s="223"/>
      <c r="E365" s="224">
        <v>5</v>
      </c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22"/>
      <c r="Z365" s="212"/>
      <c r="AA365" s="212"/>
      <c r="AB365" s="212"/>
      <c r="AC365" s="212"/>
      <c r="AD365" s="212"/>
      <c r="AE365" s="212"/>
      <c r="AF365" s="212"/>
      <c r="AG365" s="212" t="s">
        <v>125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30.6" outlineLevel="1" x14ac:dyDescent="0.25">
      <c r="A366" s="233">
        <v>185</v>
      </c>
      <c r="B366" s="234" t="s">
        <v>623</v>
      </c>
      <c r="C366" s="252" t="s">
        <v>624</v>
      </c>
      <c r="D366" s="235" t="s">
        <v>195</v>
      </c>
      <c r="E366" s="236">
        <v>3</v>
      </c>
      <c r="F366" s="237">
        <v>10620</v>
      </c>
      <c r="G366" s="238">
        <f>ROUND(E366*F366,2)</f>
        <v>31860</v>
      </c>
      <c r="H366" s="237">
        <v>9483.9699999999993</v>
      </c>
      <c r="I366" s="238">
        <f>ROUND(E366*H366,2)</f>
        <v>28451.91</v>
      </c>
      <c r="J366" s="237">
        <v>1136.03</v>
      </c>
      <c r="K366" s="238">
        <f>ROUND(E366*J366,2)</f>
        <v>3408.09</v>
      </c>
      <c r="L366" s="238">
        <v>21</v>
      </c>
      <c r="M366" s="238">
        <f>G366*(1+L366/100)</f>
        <v>38550.6</v>
      </c>
      <c r="N366" s="236">
        <v>1.277E-2</v>
      </c>
      <c r="O366" s="236">
        <f>ROUND(E366*N366,2)</f>
        <v>0.04</v>
      </c>
      <c r="P366" s="236">
        <v>0</v>
      </c>
      <c r="Q366" s="236">
        <f>ROUND(E366*P366,2)</f>
        <v>0</v>
      </c>
      <c r="R366" s="238" t="s">
        <v>182</v>
      </c>
      <c r="S366" s="238" t="s">
        <v>118</v>
      </c>
      <c r="T366" s="239" t="s">
        <v>118</v>
      </c>
      <c r="U366" s="222">
        <v>1.5</v>
      </c>
      <c r="V366" s="222">
        <f>ROUND(E366*U366,2)</f>
        <v>4.5</v>
      </c>
      <c r="W366" s="222"/>
      <c r="X366" s="222" t="s">
        <v>132</v>
      </c>
      <c r="Y366" s="222" t="s">
        <v>120</v>
      </c>
      <c r="Z366" s="212"/>
      <c r="AA366" s="212"/>
      <c r="AB366" s="212"/>
      <c r="AC366" s="212"/>
      <c r="AD366" s="212"/>
      <c r="AE366" s="212"/>
      <c r="AF366" s="212"/>
      <c r="AG366" s="212" t="s">
        <v>133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2" x14ac:dyDescent="0.25">
      <c r="A367" s="219"/>
      <c r="B367" s="220"/>
      <c r="C367" s="257" t="s">
        <v>625</v>
      </c>
      <c r="D367" s="250"/>
      <c r="E367" s="250"/>
      <c r="F367" s="250"/>
      <c r="G367" s="250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22"/>
      <c r="Z367" s="212"/>
      <c r="AA367" s="212"/>
      <c r="AB367" s="212"/>
      <c r="AC367" s="212"/>
      <c r="AD367" s="212"/>
      <c r="AE367" s="212"/>
      <c r="AF367" s="212"/>
      <c r="AG367" s="212" t="s">
        <v>177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5">
      <c r="A368" s="219"/>
      <c r="B368" s="220"/>
      <c r="C368" s="256" t="s">
        <v>620</v>
      </c>
      <c r="D368" s="249"/>
      <c r="E368" s="249"/>
      <c r="F368" s="249"/>
      <c r="G368" s="249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22"/>
      <c r="Z368" s="212"/>
      <c r="AA368" s="212"/>
      <c r="AB368" s="212"/>
      <c r="AC368" s="212"/>
      <c r="AD368" s="212"/>
      <c r="AE368" s="212"/>
      <c r="AF368" s="212"/>
      <c r="AG368" s="212" t="s">
        <v>177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5">
      <c r="A369" s="233">
        <v>186</v>
      </c>
      <c r="B369" s="234" t="s">
        <v>626</v>
      </c>
      <c r="C369" s="252" t="s">
        <v>627</v>
      </c>
      <c r="D369" s="235" t="s">
        <v>195</v>
      </c>
      <c r="E369" s="236">
        <v>4</v>
      </c>
      <c r="F369" s="237">
        <v>4680</v>
      </c>
      <c r="G369" s="238">
        <f>ROUND(E369*F369,2)</f>
        <v>18720</v>
      </c>
      <c r="H369" s="237">
        <v>4056.07</v>
      </c>
      <c r="I369" s="238">
        <f>ROUND(E369*H369,2)</f>
        <v>16224.28</v>
      </c>
      <c r="J369" s="237">
        <v>623.92999999999995</v>
      </c>
      <c r="K369" s="238">
        <f>ROUND(E369*J369,2)</f>
        <v>2495.7199999999998</v>
      </c>
      <c r="L369" s="238">
        <v>21</v>
      </c>
      <c r="M369" s="238">
        <f>G369*(1+L369/100)</f>
        <v>22651.200000000001</v>
      </c>
      <c r="N369" s="236">
        <v>1.257E-2</v>
      </c>
      <c r="O369" s="236">
        <f>ROUND(E369*N369,2)</f>
        <v>0.05</v>
      </c>
      <c r="P369" s="236">
        <v>0</v>
      </c>
      <c r="Q369" s="236">
        <f>ROUND(E369*P369,2)</f>
        <v>0</v>
      </c>
      <c r="R369" s="238"/>
      <c r="S369" s="238" t="s">
        <v>221</v>
      </c>
      <c r="T369" s="239" t="s">
        <v>222</v>
      </c>
      <c r="U369" s="222">
        <v>1.5</v>
      </c>
      <c r="V369" s="222">
        <f>ROUND(E369*U369,2)</f>
        <v>6</v>
      </c>
      <c r="W369" s="222"/>
      <c r="X369" s="222" t="s">
        <v>132</v>
      </c>
      <c r="Y369" s="222" t="s">
        <v>120</v>
      </c>
      <c r="Z369" s="212"/>
      <c r="AA369" s="212"/>
      <c r="AB369" s="212"/>
      <c r="AC369" s="212"/>
      <c r="AD369" s="212"/>
      <c r="AE369" s="212"/>
      <c r="AF369" s="212"/>
      <c r="AG369" s="212" t="s">
        <v>133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2" x14ac:dyDescent="0.25">
      <c r="A370" s="219"/>
      <c r="B370" s="220"/>
      <c r="C370" s="257" t="s">
        <v>620</v>
      </c>
      <c r="D370" s="250"/>
      <c r="E370" s="250"/>
      <c r="F370" s="250"/>
      <c r="G370" s="250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22"/>
      <c r="Z370" s="212"/>
      <c r="AA370" s="212"/>
      <c r="AB370" s="212"/>
      <c r="AC370" s="212"/>
      <c r="AD370" s="212"/>
      <c r="AE370" s="212"/>
      <c r="AF370" s="212"/>
      <c r="AG370" s="212" t="s">
        <v>177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ht="20.399999999999999" outlineLevel="1" x14ac:dyDescent="0.25">
      <c r="A371" s="242">
        <v>187</v>
      </c>
      <c r="B371" s="243" t="s">
        <v>628</v>
      </c>
      <c r="C371" s="255" t="s">
        <v>629</v>
      </c>
      <c r="D371" s="244" t="s">
        <v>173</v>
      </c>
      <c r="E371" s="245">
        <v>22</v>
      </c>
      <c r="F371" s="246">
        <v>1269</v>
      </c>
      <c r="G371" s="247">
        <f>ROUND(E371*F371,2)</f>
        <v>27918</v>
      </c>
      <c r="H371" s="246">
        <v>1269</v>
      </c>
      <c r="I371" s="247">
        <f>ROUND(E371*H371,2)</f>
        <v>27918</v>
      </c>
      <c r="J371" s="246">
        <v>0</v>
      </c>
      <c r="K371" s="247">
        <f>ROUND(E371*J371,2)</f>
        <v>0</v>
      </c>
      <c r="L371" s="247">
        <v>21</v>
      </c>
      <c r="M371" s="247">
        <f>G371*(1+L371/100)</f>
        <v>33780.78</v>
      </c>
      <c r="N371" s="245">
        <v>3.8000000000000002E-4</v>
      </c>
      <c r="O371" s="245">
        <f>ROUND(E371*N371,2)</f>
        <v>0.01</v>
      </c>
      <c r="P371" s="245">
        <v>0</v>
      </c>
      <c r="Q371" s="245">
        <f>ROUND(E371*P371,2)</f>
        <v>0</v>
      </c>
      <c r="R371" s="247" t="s">
        <v>225</v>
      </c>
      <c r="S371" s="247" t="s">
        <v>118</v>
      </c>
      <c r="T371" s="248" t="s">
        <v>118</v>
      </c>
      <c r="U371" s="222">
        <v>0</v>
      </c>
      <c r="V371" s="222">
        <f>ROUND(E371*U371,2)</f>
        <v>0</v>
      </c>
      <c r="W371" s="222"/>
      <c r="X371" s="222" t="s">
        <v>226</v>
      </c>
      <c r="Y371" s="222" t="s">
        <v>120</v>
      </c>
      <c r="Z371" s="212"/>
      <c r="AA371" s="212"/>
      <c r="AB371" s="212"/>
      <c r="AC371" s="212"/>
      <c r="AD371" s="212"/>
      <c r="AE371" s="212"/>
      <c r="AF371" s="212"/>
      <c r="AG371" s="212" t="s">
        <v>227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5">
      <c r="A372" s="233">
        <v>188</v>
      </c>
      <c r="B372" s="234" t="s">
        <v>630</v>
      </c>
      <c r="C372" s="252" t="s">
        <v>631</v>
      </c>
      <c r="D372" s="235" t="s">
        <v>198</v>
      </c>
      <c r="E372" s="236">
        <v>0.39724999999999999</v>
      </c>
      <c r="F372" s="237">
        <v>1266</v>
      </c>
      <c r="G372" s="238">
        <f>ROUND(E372*F372,2)</f>
        <v>502.92</v>
      </c>
      <c r="H372" s="237">
        <v>0</v>
      </c>
      <c r="I372" s="238">
        <f>ROUND(E372*H372,2)</f>
        <v>0</v>
      </c>
      <c r="J372" s="237">
        <v>1266</v>
      </c>
      <c r="K372" s="238">
        <f>ROUND(E372*J372,2)</f>
        <v>502.92</v>
      </c>
      <c r="L372" s="238">
        <v>21</v>
      </c>
      <c r="M372" s="238">
        <f>G372*(1+L372/100)</f>
        <v>608.53319999999997</v>
      </c>
      <c r="N372" s="236">
        <v>0</v>
      </c>
      <c r="O372" s="236">
        <f>ROUND(E372*N372,2)</f>
        <v>0</v>
      </c>
      <c r="P372" s="236">
        <v>0</v>
      </c>
      <c r="Q372" s="236">
        <f>ROUND(E372*P372,2)</f>
        <v>0</v>
      </c>
      <c r="R372" s="238" t="s">
        <v>182</v>
      </c>
      <c r="S372" s="238" t="s">
        <v>118</v>
      </c>
      <c r="T372" s="239" t="s">
        <v>118</v>
      </c>
      <c r="U372" s="222">
        <v>1.7789999999999999</v>
      </c>
      <c r="V372" s="222">
        <f>ROUND(E372*U372,2)</f>
        <v>0.71</v>
      </c>
      <c r="W372" s="222"/>
      <c r="X372" s="222" t="s">
        <v>267</v>
      </c>
      <c r="Y372" s="222" t="s">
        <v>120</v>
      </c>
      <c r="Z372" s="212"/>
      <c r="AA372" s="212"/>
      <c r="AB372" s="212"/>
      <c r="AC372" s="212"/>
      <c r="AD372" s="212"/>
      <c r="AE372" s="212"/>
      <c r="AF372" s="212"/>
      <c r="AG372" s="212" t="s">
        <v>268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5">
      <c r="A373" s="219"/>
      <c r="B373" s="220"/>
      <c r="C373" s="253" t="s">
        <v>470</v>
      </c>
      <c r="D373" s="241"/>
      <c r="E373" s="241"/>
      <c r="F373" s="241"/>
      <c r="G373" s="241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22"/>
      <c r="Z373" s="212"/>
      <c r="AA373" s="212"/>
      <c r="AB373" s="212"/>
      <c r="AC373" s="212"/>
      <c r="AD373" s="212"/>
      <c r="AE373" s="212"/>
      <c r="AF373" s="212"/>
      <c r="AG373" s="212" t="s">
        <v>123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x14ac:dyDescent="0.25">
      <c r="A374" s="226" t="s">
        <v>112</v>
      </c>
      <c r="B374" s="227" t="s">
        <v>81</v>
      </c>
      <c r="C374" s="251" t="s">
        <v>82</v>
      </c>
      <c r="D374" s="228"/>
      <c r="E374" s="229"/>
      <c r="F374" s="230"/>
      <c r="G374" s="230">
        <f>SUMIF(AG375:AG394,"&lt;&gt;NOR",G375:G394)</f>
        <v>57013.61</v>
      </c>
      <c r="H374" s="230"/>
      <c r="I374" s="230">
        <f>SUM(I375:I394)</f>
        <v>27662.43</v>
      </c>
      <c r="J374" s="230"/>
      <c r="K374" s="230">
        <f>SUM(K375:K394)</f>
        <v>29351.19</v>
      </c>
      <c r="L374" s="230"/>
      <c r="M374" s="230">
        <f>SUM(M375:M394)</f>
        <v>68986.468099999998</v>
      </c>
      <c r="N374" s="229"/>
      <c r="O374" s="229">
        <f>SUM(O375:O394)</f>
        <v>0.19999999999999998</v>
      </c>
      <c r="P374" s="229"/>
      <c r="Q374" s="229">
        <f>SUM(Q375:Q394)</f>
        <v>0</v>
      </c>
      <c r="R374" s="230"/>
      <c r="S374" s="230"/>
      <c r="T374" s="231"/>
      <c r="U374" s="225"/>
      <c r="V374" s="225">
        <f>SUM(V375:V394)</f>
        <v>43.53</v>
      </c>
      <c r="W374" s="225"/>
      <c r="X374" s="225"/>
      <c r="Y374" s="225"/>
      <c r="AG374" t="s">
        <v>113</v>
      </c>
    </row>
    <row r="375" spans="1:60" outlineLevel="1" x14ac:dyDescent="0.25">
      <c r="A375" s="233">
        <v>189</v>
      </c>
      <c r="B375" s="234" t="s">
        <v>632</v>
      </c>
      <c r="C375" s="252" t="s">
        <v>633</v>
      </c>
      <c r="D375" s="235" t="s">
        <v>181</v>
      </c>
      <c r="E375" s="236">
        <v>92</v>
      </c>
      <c r="F375" s="237">
        <v>31.8</v>
      </c>
      <c r="G375" s="238">
        <f>ROUND(E375*F375,2)</f>
        <v>2925.6</v>
      </c>
      <c r="H375" s="237">
        <v>23.1</v>
      </c>
      <c r="I375" s="238">
        <f>ROUND(E375*H375,2)</f>
        <v>2125.1999999999998</v>
      </c>
      <c r="J375" s="237">
        <v>8.6999999999999993</v>
      </c>
      <c r="K375" s="238">
        <f>ROUND(E375*J375,2)</f>
        <v>800.4</v>
      </c>
      <c r="L375" s="238">
        <v>21</v>
      </c>
      <c r="M375" s="238">
        <f>G375*(1+L375/100)</f>
        <v>3539.9759999999997</v>
      </c>
      <c r="N375" s="236">
        <v>1.6000000000000001E-4</v>
      </c>
      <c r="O375" s="236">
        <f>ROUND(E375*N375,2)</f>
        <v>0.01</v>
      </c>
      <c r="P375" s="236">
        <v>0</v>
      </c>
      <c r="Q375" s="236">
        <f>ROUND(E375*P375,2)</f>
        <v>0</v>
      </c>
      <c r="R375" s="238" t="s">
        <v>634</v>
      </c>
      <c r="S375" s="238" t="s">
        <v>118</v>
      </c>
      <c r="T375" s="239" t="s">
        <v>118</v>
      </c>
      <c r="U375" s="222">
        <v>1.15E-2</v>
      </c>
      <c r="V375" s="222">
        <f>ROUND(E375*U375,2)</f>
        <v>1.06</v>
      </c>
      <c r="W375" s="222"/>
      <c r="X375" s="222" t="s">
        <v>132</v>
      </c>
      <c r="Y375" s="222" t="s">
        <v>120</v>
      </c>
      <c r="Z375" s="212"/>
      <c r="AA375" s="212"/>
      <c r="AB375" s="212"/>
      <c r="AC375" s="212"/>
      <c r="AD375" s="212"/>
      <c r="AE375" s="212"/>
      <c r="AF375" s="212"/>
      <c r="AG375" s="212" t="s">
        <v>133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25">
      <c r="A376" s="219"/>
      <c r="B376" s="220"/>
      <c r="C376" s="253" t="s">
        <v>635</v>
      </c>
      <c r="D376" s="241"/>
      <c r="E376" s="241"/>
      <c r="F376" s="241"/>
      <c r="G376" s="241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22"/>
      <c r="Z376" s="212"/>
      <c r="AA376" s="212"/>
      <c r="AB376" s="212"/>
      <c r="AC376" s="212"/>
      <c r="AD376" s="212"/>
      <c r="AE376" s="212"/>
      <c r="AF376" s="212"/>
      <c r="AG376" s="212" t="s">
        <v>123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5">
      <c r="A377" s="233">
        <v>190</v>
      </c>
      <c r="B377" s="234" t="s">
        <v>636</v>
      </c>
      <c r="C377" s="252" t="s">
        <v>637</v>
      </c>
      <c r="D377" s="235" t="s">
        <v>181</v>
      </c>
      <c r="E377" s="236">
        <v>12</v>
      </c>
      <c r="F377" s="237">
        <v>34.1</v>
      </c>
      <c r="G377" s="238">
        <f>ROUND(E377*F377,2)</f>
        <v>409.2</v>
      </c>
      <c r="H377" s="237">
        <v>25.4</v>
      </c>
      <c r="I377" s="238">
        <f>ROUND(E377*H377,2)</f>
        <v>304.8</v>
      </c>
      <c r="J377" s="237">
        <v>8.6999999999999993</v>
      </c>
      <c r="K377" s="238">
        <f>ROUND(E377*J377,2)</f>
        <v>104.4</v>
      </c>
      <c r="L377" s="238">
        <v>21</v>
      </c>
      <c r="M377" s="238">
        <f>G377*(1+L377/100)</f>
        <v>495.13199999999995</v>
      </c>
      <c r="N377" s="236">
        <v>2.0000000000000001E-4</v>
      </c>
      <c r="O377" s="236">
        <f>ROUND(E377*N377,2)</f>
        <v>0</v>
      </c>
      <c r="P377" s="236">
        <v>0</v>
      </c>
      <c r="Q377" s="236">
        <f>ROUND(E377*P377,2)</f>
        <v>0</v>
      </c>
      <c r="R377" s="238" t="s">
        <v>634</v>
      </c>
      <c r="S377" s="238" t="s">
        <v>118</v>
      </c>
      <c r="T377" s="239" t="s">
        <v>118</v>
      </c>
      <c r="U377" s="222">
        <v>1.15E-2</v>
      </c>
      <c r="V377" s="222">
        <f>ROUND(E377*U377,2)</f>
        <v>0.14000000000000001</v>
      </c>
      <c r="W377" s="222"/>
      <c r="X377" s="222" t="s">
        <v>132</v>
      </c>
      <c r="Y377" s="222" t="s">
        <v>120</v>
      </c>
      <c r="Z377" s="212"/>
      <c r="AA377" s="212"/>
      <c r="AB377" s="212"/>
      <c r="AC377" s="212"/>
      <c r="AD377" s="212"/>
      <c r="AE377" s="212"/>
      <c r="AF377" s="212"/>
      <c r="AG377" s="212" t="s">
        <v>133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25">
      <c r="A378" s="219"/>
      <c r="B378" s="220"/>
      <c r="C378" s="253" t="s">
        <v>635</v>
      </c>
      <c r="D378" s="241"/>
      <c r="E378" s="241"/>
      <c r="F378" s="241"/>
      <c r="G378" s="241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22"/>
      <c r="Z378" s="212"/>
      <c r="AA378" s="212"/>
      <c r="AB378" s="212"/>
      <c r="AC378" s="212"/>
      <c r="AD378" s="212"/>
      <c r="AE378" s="212"/>
      <c r="AF378" s="212"/>
      <c r="AG378" s="212" t="s">
        <v>123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5">
      <c r="A379" s="233">
        <v>191</v>
      </c>
      <c r="B379" s="234" t="s">
        <v>638</v>
      </c>
      <c r="C379" s="252" t="s">
        <v>639</v>
      </c>
      <c r="D379" s="235" t="s">
        <v>181</v>
      </c>
      <c r="E379" s="236">
        <v>106</v>
      </c>
      <c r="F379" s="237">
        <v>40.200000000000003</v>
      </c>
      <c r="G379" s="238">
        <f>ROUND(E379*F379,2)</f>
        <v>4261.2</v>
      </c>
      <c r="H379" s="237">
        <v>31.5</v>
      </c>
      <c r="I379" s="238">
        <f>ROUND(E379*H379,2)</f>
        <v>3339</v>
      </c>
      <c r="J379" s="237">
        <v>8.6999999999999993</v>
      </c>
      <c r="K379" s="238">
        <f>ROUND(E379*J379,2)</f>
        <v>922.2</v>
      </c>
      <c r="L379" s="238">
        <v>21</v>
      </c>
      <c r="M379" s="238">
        <f>G379*(1+L379/100)</f>
        <v>5156.0519999999997</v>
      </c>
      <c r="N379" s="236">
        <v>2.4000000000000001E-4</v>
      </c>
      <c r="O379" s="236">
        <f>ROUND(E379*N379,2)</f>
        <v>0.03</v>
      </c>
      <c r="P379" s="236">
        <v>0</v>
      </c>
      <c r="Q379" s="236">
        <f>ROUND(E379*P379,2)</f>
        <v>0</v>
      </c>
      <c r="R379" s="238" t="s">
        <v>634</v>
      </c>
      <c r="S379" s="238" t="s">
        <v>118</v>
      </c>
      <c r="T379" s="239" t="s">
        <v>118</v>
      </c>
      <c r="U379" s="222">
        <v>1.15E-2</v>
      </c>
      <c r="V379" s="222">
        <f>ROUND(E379*U379,2)</f>
        <v>1.22</v>
      </c>
      <c r="W379" s="222"/>
      <c r="X379" s="222" t="s">
        <v>132</v>
      </c>
      <c r="Y379" s="222" t="s">
        <v>120</v>
      </c>
      <c r="Z379" s="212"/>
      <c r="AA379" s="212"/>
      <c r="AB379" s="212"/>
      <c r="AC379" s="212"/>
      <c r="AD379" s="212"/>
      <c r="AE379" s="212"/>
      <c r="AF379" s="212"/>
      <c r="AG379" s="212" t="s">
        <v>133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2" x14ac:dyDescent="0.25">
      <c r="A380" s="219"/>
      <c r="B380" s="220"/>
      <c r="C380" s="253" t="s">
        <v>635</v>
      </c>
      <c r="D380" s="241"/>
      <c r="E380" s="241"/>
      <c r="F380" s="241"/>
      <c r="G380" s="241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22"/>
      <c r="Z380" s="212"/>
      <c r="AA380" s="212"/>
      <c r="AB380" s="212"/>
      <c r="AC380" s="212"/>
      <c r="AD380" s="212"/>
      <c r="AE380" s="212"/>
      <c r="AF380" s="212"/>
      <c r="AG380" s="212" t="s">
        <v>123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5">
      <c r="A381" s="233">
        <v>192</v>
      </c>
      <c r="B381" s="234" t="s">
        <v>640</v>
      </c>
      <c r="C381" s="252" t="s">
        <v>641</v>
      </c>
      <c r="D381" s="235" t="s">
        <v>181</v>
      </c>
      <c r="E381" s="236">
        <v>29</v>
      </c>
      <c r="F381" s="237">
        <v>44.3</v>
      </c>
      <c r="G381" s="238">
        <f>ROUND(E381*F381,2)</f>
        <v>1284.7</v>
      </c>
      <c r="H381" s="237">
        <v>35.14</v>
      </c>
      <c r="I381" s="238">
        <f>ROUND(E381*H381,2)</f>
        <v>1019.06</v>
      </c>
      <c r="J381" s="237">
        <v>9.16</v>
      </c>
      <c r="K381" s="238">
        <f>ROUND(E381*J381,2)</f>
        <v>265.64</v>
      </c>
      <c r="L381" s="238">
        <v>21</v>
      </c>
      <c r="M381" s="238">
        <f>G381*(1+L381/100)</f>
        <v>1554.4870000000001</v>
      </c>
      <c r="N381" s="236">
        <v>2.9E-4</v>
      </c>
      <c r="O381" s="236">
        <f>ROUND(E381*N381,2)</f>
        <v>0.01</v>
      </c>
      <c r="P381" s="236">
        <v>0</v>
      </c>
      <c r="Q381" s="236">
        <f>ROUND(E381*P381,2)</f>
        <v>0</v>
      </c>
      <c r="R381" s="238" t="s">
        <v>634</v>
      </c>
      <c r="S381" s="238" t="s">
        <v>118</v>
      </c>
      <c r="T381" s="239" t="s">
        <v>118</v>
      </c>
      <c r="U381" s="222">
        <v>1.21E-2</v>
      </c>
      <c r="V381" s="222">
        <f>ROUND(E381*U381,2)</f>
        <v>0.35</v>
      </c>
      <c r="W381" s="222"/>
      <c r="X381" s="222" t="s">
        <v>132</v>
      </c>
      <c r="Y381" s="222" t="s">
        <v>120</v>
      </c>
      <c r="Z381" s="212"/>
      <c r="AA381" s="212"/>
      <c r="AB381" s="212"/>
      <c r="AC381" s="212"/>
      <c r="AD381" s="212"/>
      <c r="AE381" s="212"/>
      <c r="AF381" s="212"/>
      <c r="AG381" s="212" t="s">
        <v>133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25">
      <c r="A382" s="219"/>
      <c r="B382" s="220"/>
      <c r="C382" s="253" t="s">
        <v>635</v>
      </c>
      <c r="D382" s="241"/>
      <c r="E382" s="241"/>
      <c r="F382" s="241"/>
      <c r="G382" s="241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22"/>
      <c r="Z382" s="212"/>
      <c r="AA382" s="212"/>
      <c r="AB382" s="212"/>
      <c r="AC382" s="212"/>
      <c r="AD382" s="212"/>
      <c r="AE382" s="212"/>
      <c r="AF382" s="212"/>
      <c r="AG382" s="212" t="s">
        <v>123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5">
      <c r="A383" s="233">
        <v>193</v>
      </c>
      <c r="B383" s="234" t="s">
        <v>642</v>
      </c>
      <c r="C383" s="252" t="s">
        <v>643</v>
      </c>
      <c r="D383" s="235" t="s">
        <v>181</v>
      </c>
      <c r="E383" s="236">
        <v>86</v>
      </c>
      <c r="F383" s="237">
        <v>51.6</v>
      </c>
      <c r="G383" s="238">
        <f>ROUND(E383*F383,2)</f>
        <v>4437.6000000000004</v>
      </c>
      <c r="H383" s="237">
        <v>42.44</v>
      </c>
      <c r="I383" s="238">
        <f>ROUND(E383*H383,2)</f>
        <v>3649.84</v>
      </c>
      <c r="J383" s="237">
        <v>9.16</v>
      </c>
      <c r="K383" s="238">
        <f>ROUND(E383*J383,2)</f>
        <v>787.76</v>
      </c>
      <c r="L383" s="238">
        <v>21</v>
      </c>
      <c r="M383" s="238">
        <f>G383*(1+L383/100)</f>
        <v>5369.4960000000001</v>
      </c>
      <c r="N383" s="236">
        <v>3.5E-4</v>
      </c>
      <c r="O383" s="236">
        <f>ROUND(E383*N383,2)</f>
        <v>0.03</v>
      </c>
      <c r="P383" s="236">
        <v>0</v>
      </c>
      <c r="Q383" s="236">
        <f>ROUND(E383*P383,2)</f>
        <v>0</v>
      </c>
      <c r="R383" s="238" t="s">
        <v>634</v>
      </c>
      <c r="S383" s="238" t="s">
        <v>118</v>
      </c>
      <c r="T383" s="239" t="s">
        <v>118</v>
      </c>
      <c r="U383" s="222">
        <v>1.21E-2</v>
      </c>
      <c r="V383" s="222">
        <f>ROUND(E383*U383,2)</f>
        <v>1.04</v>
      </c>
      <c r="W383" s="222"/>
      <c r="X383" s="222" t="s">
        <v>132</v>
      </c>
      <c r="Y383" s="222" t="s">
        <v>120</v>
      </c>
      <c r="Z383" s="212"/>
      <c r="AA383" s="212"/>
      <c r="AB383" s="212"/>
      <c r="AC383" s="212"/>
      <c r="AD383" s="212"/>
      <c r="AE383" s="212"/>
      <c r="AF383" s="212"/>
      <c r="AG383" s="212" t="s">
        <v>133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25">
      <c r="A384" s="219"/>
      <c r="B384" s="220"/>
      <c r="C384" s="253" t="s">
        <v>635</v>
      </c>
      <c r="D384" s="241"/>
      <c r="E384" s="241"/>
      <c r="F384" s="241"/>
      <c r="G384" s="241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22"/>
      <c r="Z384" s="212"/>
      <c r="AA384" s="212"/>
      <c r="AB384" s="212"/>
      <c r="AC384" s="212"/>
      <c r="AD384" s="212"/>
      <c r="AE384" s="212"/>
      <c r="AF384" s="212"/>
      <c r="AG384" s="212" t="s">
        <v>123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5">
      <c r="A385" s="233">
        <v>194</v>
      </c>
      <c r="B385" s="234" t="s">
        <v>644</v>
      </c>
      <c r="C385" s="252" t="s">
        <v>645</v>
      </c>
      <c r="D385" s="235" t="s">
        <v>181</v>
      </c>
      <c r="E385" s="236">
        <v>15</v>
      </c>
      <c r="F385" s="237">
        <v>55.4</v>
      </c>
      <c r="G385" s="238">
        <f>ROUND(E385*F385,2)</f>
        <v>831</v>
      </c>
      <c r="H385" s="237">
        <v>46.08</v>
      </c>
      <c r="I385" s="238">
        <f>ROUND(E385*H385,2)</f>
        <v>691.2</v>
      </c>
      <c r="J385" s="237">
        <v>9.32</v>
      </c>
      <c r="K385" s="238">
        <f>ROUND(E385*J385,2)</f>
        <v>139.80000000000001</v>
      </c>
      <c r="L385" s="238">
        <v>21</v>
      </c>
      <c r="M385" s="238">
        <f>G385*(1+L385/100)</f>
        <v>1005.51</v>
      </c>
      <c r="N385" s="236">
        <v>4.0999999999999999E-4</v>
      </c>
      <c r="O385" s="236">
        <f>ROUND(E385*N385,2)</f>
        <v>0.01</v>
      </c>
      <c r="P385" s="236">
        <v>0</v>
      </c>
      <c r="Q385" s="236">
        <f>ROUND(E385*P385,2)</f>
        <v>0</v>
      </c>
      <c r="R385" s="238" t="s">
        <v>634</v>
      </c>
      <c r="S385" s="238" t="s">
        <v>118</v>
      </c>
      <c r="T385" s="239" t="s">
        <v>118</v>
      </c>
      <c r="U385" s="222">
        <v>1.23E-2</v>
      </c>
      <c r="V385" s="222">
        <f>ROUND(E385*U385,2)</f>
        <v>0.18</v>
      </c>
      <c r="W385" s="222"/>
      <c r="X385" s="222" t="s">
        <v>132</v>
      </c>
      <c r="Y385" s="222" t="s">
        <v>120</v>
      </c>
      <c r="Z385" s="212"/>
      <c r="AA385" s="212"/>
      <c r="AB385" s="212"/>
      <c r="AC385" s="212"/>
      <c r="AD385" s="212"/>
      <c r="AE385" s="212"/>
      <c r="AF385" s="212"/>
      <c r="AG385" s="212" t="s">
        <v>133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2" x14ac:dyDescent="0.25">
      <c r="A386" s="219"/>
      <c r="B386" s="220"/>
      <c r="C386" s="253" t="s">
        <v>635</v>
      </c>
      <c r="D386" s="241"/>
      <c r="E386" s="241"/>
      <c r="F386" s="241"/>
      <c r="G386" s="241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22"/>
      <c r="Z386" s="212"/>
      <c r="AA386" s="212"/>
      <c r="AB386" s="212"/>
      <c r="AC386" s="212"/>
      <c r="AD386" s="212"/>
      <c r="AE386" s="212"/>
      <c r="AF386" s="212"/>
      <c r="AG386" s="212" t="s">
        <v>123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5">
      <c r="A387" s="233">
        <v>195</v>
      </c>
      <c r="B387" s="234" t="s">
        <v>646</v>
      </c>
      <c r="C387" s="252" t="s">
        <v>647</v>
      </c>
      <c r="D387" s="235" t="s">
        <v>181</v>
      </c>
      <c r="E387" s="236">
        <v>23</v>
      </c>
      <c r="F387" s="237">
        <v>110.5</v>
      </c>
      <c r="G387" s="238">
        <f>ROUND(E387*F387,2)</f>
        <v>2541.5</v>
      </c>
      <c r="H387" s="237">
        <v>101.03</v>
      </c>
      <c r="I387" s="238">
        <f>ROUND(E387*H387,2)</f>
        <v>2323.69</v>
      </c>
      <c r="J387" s="237">
        <v>9.4700000000000006</v>
      </c>
      <c r="K387" s="238">
        <f>ROUND(E387*J387,2)</f>
        <v>217.81</v>
      </c>
      <c r="L387" s="238">
        <v>21</v>
      </c>
      <c r="M387" s="238">
        <f>G387*(1+L387/100)</f>
        <v>3075.2149999999997</v>
      </c>
      <c r="N387" s="236">
        <v>4.8000000000000001E-4</v>
      </c>
      <c r="O387" s="236">
        <f>ROUND(E387*N387,2)</f>
        <v>0.01</v>
      </c>
      <c r="P387" s="236">
        <v>0</v>
      </c>
      <c r="Q387" s="236">
        <f>ROUND(E387*P387,2)</f>
        <v>0</v>
      </c>
      <c r="R387" s="238" t="s">
        <v>634</v>
      </c>
      <c r="S387" s="238" t="s">
        <v>118</v>
      </c>
      <c r="T387" s="239" t="s">
        <v>118</v>
      </c>
      <c r="U387" s="222">
        <v>1.2500000000000001E-2</v>
      </c>
      <c r="V387" s="222">
        <f>ROUND(E387*U387,2)</f>
        <v>0.28999999999999998</v>
      </c>
      <c r="W387" s="222"/>
      <c r="X387" s="222" t="s">
        <v>132</v>
      </c>
      <c r="Y387" s="222" t="s">
        <v>120</v>
      </c>
      <c r="Z387" s="212"/>
      <c r="AA387" s="212"/>
      <c r="AB387" s="212"/>
      <c r="AC387" s="212"/>
      <c r="AD387" s="212"/>
      <c r="AE387" s="212"/>
      <c r="AF387" s="212"/>
      <c r="AG387" s="212" t="s">
        <v>133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25">
      <c r="A388" s="219"/>
      <c r="B388" s="220"/>
      <c r="C388" s="253" t="s">
        <v>635</v>
      </c>
      <c r="D388" s="241"/>
      <c r="E388" s="241"/>
      <c r="F388" s="241"/>
      <c r="G388" s="241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22"/>
      <c r="Z388" s="212"/>
      <c r="AA388" s="212"/>
      <c r="AB388" s="212"/>
      <c r="AC388" s="212"/>
      <c r="AD388" s="212"/>
      <c r="AE388" s="212"/>
      <c r="AF388" s="212"/>
      <c r="AG388" s="212" t="s">
        <v>123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5">
      <c r="A389" s="233">
        <v>196</v>
      </c>
      <c r="B389" s="234" t="s">
        <v>648</v>
      </c>
      <c r="C389" s="252" t="s">
        <v>649</v>
      </c>
      <c r="D389" s="235" t="s">
        <v>650</v>
      </c>
      <c r="E389" s="236">
        <v>90.75</v>
      </c>
      <c r="F389" s="237">
        <v>303</v>
      </c>
      <c r="G389" s="238">
        <f>ROUND(E389*F389,2)</f>
        <v>27497.25</v>
      </c>
      <c r="H389" s="237">
        <v>19.579999999999998</v>
      </c>
      <c r="I389" s="238">
        <f>ROUND(E389*H389,2)</f>
        <v>1776.89</v>
      </c>
      <c r="J389" s="237">
        <v>283.42</v>
      </c>
      <c r="K389" s="238">
        <f>ROUND(E389*J389,2)</f>
        <v>25720.37</v>
      </c>
      <c r="L389" s="238">
        <v>21</v>
      </c>
      <c r="M389" s="238">
        <f>G389*(1+L389/100)</f>
        <v>33271.672500000001</v>
      </c>
      <c r="N389" s="236">
        <v>6.0000000000000002E-5</v>
      </c>
      <c r="O389" s="236">
        <f>ROUND(E389*N389,2)</f>
        <v>0.01</v>
      </c>
      <c r="P389" s="236">
        <v>0</v>
      </c>
      <c r="Q389" s="236">
        <f>ROUND(E389*P389,2)</f>
        <v>0</v>
      </c>
      <c r="R389" s="238" t="s">
        <v>634</v>
      </c>
      <c r="S389" s="238" t="s">
        <v>118</v>
      </c>
      <c r="T389" s="239" t="s">
        <v>118</v>
      </c>
      <c r="U389" s="222">
        <v>0.42599999999999999</v>
      </c>
      <c r="V389" s="222">
        <f>ROUND(E389*U389,2)</f>
        <v>38.659999999999997</v>
      </c>
      <c r="W389" s="222"/>
      <c r="X389" s="222" t="s">
        <v>132</v>
      </c>
      <c r="Y389" s="222" t="s">
        <v>120</v>
      </c>
      <c r="Z389" s="212"/>
      <c r="AA389" s="212"/>
      <c r="AB389" s="212"/>
      <c r="AC389" s="212"/>
      <c r="AD389" s="212"/>
      <c r="AE389" s="212"/>
      <c r="AF389" s="212"/>
      <c r="AG389" s="212" t="s">
        <v>133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25">
      <c r="A390" s="219"/>
      <c r="B390" s="220"/>
      <c r="C390" s="254" t="s">
        <v>651</v>
      </c>
      <c r="D390" s="223"/>
      <c r="E390" s="224">
        <v>90.75</v>
      </c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22"/>
      <c r="Z390" s="212"/>
      <c r="AA390" s="212"/>
      <c r="AB390" s="212"/>
      <c r="AC390" s="212"/>
      <c r="AD390" s="212"/>
      <c r="AE390" s="212"/>
      <c r="AF390" s="212"/>
      <c r="AG390" s="212" t="s">
        <v>125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5">
      <c r="A391" s="233">
        <v>197</v>
      </c>
      <c r="B391" s="234" t="s">
        <v>652</v>
      </c>
      <c r="C391" s="252" t="s">
        <v>653</v>
      </c>
      <c r="D391" s="235" t="s">
        <v>650</v>
      </c>
      <c r="E391" s="236">
        <v>90.75</v>
      </c>
      <c r="F391" s="237">
        <v>137</v>
      </c>
      <c r="G391" s="238">
        <f>ROUND(E391*F391,2)</f>
        <v>12432.75</v>
      </c>
      <c r="H391" s="237">
        <v>137</v>
      </c>
      <c r="I391" s="238">
        <f>ROUND(E391*H391,2)</f>
        <v>12432.75</v>
      </c>
      <c r="J391" s="237">
        <v>0</v>
      </c>
      <c r="K391" s="238">
        <f>ROUND(E391*J391,2)</f>
        <v>0</v>
      </c>
      <c r="L391" s="238">
        <v>21</v>
      </c>
      <c r="M391" s="238">
        <f>G391*(1+L391/100)</f>
        <v>15043.627499999999</v>
      </c>
      <c r="N391" s="236">
        <v>1E-3</v>
      </c>
      <c r="O391" s="236">
        <f>ROUND(E391*N391,2)</f>
        <v>0.09</v>
      </c>
      <c r="P391" s="236">
        <v>0</v>
      </c>
      <c r="Q391" s="236">
        <f>ROUND(E391*P391,2)</f>
        <v>0</v>
      </c>
      <c r="R391" s="238" t="s">
        <v>225</v>
      </c>
      <c r="S391" s="238" t="s">
        <v>118</v>
      </c>
      <c r="T391" s="239" t="s">
        <v>118</v>
      </c>
      <c r="U391" s="222">
        <v>0</v>
      </c>
      <c r="V391" s="222">
        <f>ROUND(E391*U391,2)</f>
        <v>0</v>
      </c>
      <c r="W391" s="222"/>
      <c r="X391" s="222" t="s">
        <v>226</v>
      </c>
      <c r="Y391" s="222" t="s">
        <v>120</v>
      </c>
      <c r="Z391" s="212"/>
      <c r="AA391" s="212"/>
      <c r="AB391" s="212"/>
      <c r="AC391" s="212"/>
      <c r="AD391" s="212"/>
      <c r="AE391" s="212"/>
      <c r="AF391" s="212"/>
      <c r="AG391" s="212" t="s">
        <v>227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2" x14ac:dyDescent="0.25">
      <c r="A392" s="219"/>
      <c r="B392" s="220"/>
      <c r="C392" s="254" t="s">
        <v>654</v>
      </c>
      <c r="D392" s="223"/>
      <c r="E392" s="224">
        <v>90.75</v>
      </c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22"/>
      <c r="Z392" s="212"/>
      <c r="AA392" s="212"/>
      <c r="AB392" s="212"/>
      <c r="AC392" s="212"/>
      <c r="AD392" s="212"/>
      <c r="AE392" s="212"/>
      <c r="AF392" s="212"/>
      <c r="AG392" s="212" t="s">
        <v>125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5">
      <c r="A393" s="233">
        <v>198</v>
      </c>
      <c r="B393" s="234" t="s">
        <v>655</v>
      </c>
      <c r="C393" s="252" t="s">
        <v>656</v>
      </c>
      <c r="D393" s="235" t="s">
        <v>198</v>
      </c>
      <c r="E393" s="236">
        <v>0.19445999999999999</v>
      </c>
      <c r="F393" s="237">
        <v>2020</v>
      </c>
      <c r="G393" s="238">
        <f>ROUND(E393*F393,2)</f>
        <v>392.81</v>
      </c>
      <c r="H393" s="237">
        <v>0</v>
      </c>
      <c r="I393" s="238">
        <f>ROUND(E393*H393,2)</f>
        <v>0</v>
      </c>
      <c r="J393" s="237">
        <v>2020</v>
      </c>
      <c r="K393" s="238">
        <f>ROUND(E393*J393,2)</f>
        <v>392.81</v>
      </c>
      <c r="L393" s="238">
        <v>21</v>
      </c>
      <c r="M393" s="238">
        <f>G393*(1+L393/100)</f>
        <v>475.30009999999999</v>
      </c>
      <c r="N393" s="236">
        <v>0</v>
      </c>
      <c r="O393" s="236">
        <f>ROUND(E393*N393,2)</f>
        <v>0</v>
      </c>
      <c r="P393" s="236">
        <v>0</v>
      </c>
      <c r="Q393" s="236">
        <f>ROUND(E393*P393,2)</f>
        <v>0</v>
      </c>
      <c r="R393" s="238" t="s">
        <v>634</v>
      </c>
      <c r="S393" s="238" t="s">
        <v>118</v>
      </c>
      <c r="T393" s="239" t="s">
        <v>118</v>
      </c>
      <c r="U393" s="222">
        <v>3.016</v>
      </c>
      <c r="V393" s="222">
        <f>ROUND(E393*U393,2)</f>
        <v>0.59</v>
      </c>
      <c r="W393" s="222"/>
      <c r="X393" s="222" t="s">
        <v>267</v>
      </c>
      <c r="Y393" s="222" t="s">
        <v>120</v>
      </c>
      <c r="Z393" s="212"/>
      <c r="AA393" s="212"/>
      <c r="AB393" s="212"/>
      <c r="AC393" s="212"/>
      <c r="AD393" s="212"/>
      <c r="AE393" s="212"/>
      <c r="AF393" s="212"/>
      <c r="AG393" s="212" t="s">
        <v>268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2" x14ac:dyDescent="0.25">
      <c r="A394" s="219"/>
      <c r="B394" s="220"/>
      <c r="C394" s="253" t="s">
        <v>269</v>
      </c>
      <c r="D394" s="241"/>
      <c r="E394" s="241"/>
      <c r="F394" s="241"/>
      <c r="G394" s="241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22"/>
      <c r="Z394" s="212"/>
      <c r="AA394" s="212"/>
      <c r="AB394" s="212"/>
      <c r="AC394" s="212"/>
      <c r="AD394" s="212"/>
      <c r="AE394" s="212"/>
      <c r="AF394" s="212"/>
      <c r="AG394" s="212" t="s">
        <v>123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x14ac:dyDescent="0.25">
      <c r="A395" s="226" t="s">
        <v>112</v>
      </c>
      <c r="B395" s="227" t="s">
        <v>83</v>
      </c>
      <c r="C395" s="251" t="s">
        <v>27</v>
      </c>
      <c r="D395" s="228"/>
      <c r="E395" s="229"/>
      <c r="F395" s="230"/>
      <c r="G395" s="230">
        <f>SUMIF(AG396:AG404,"&lt;&gt;NOR",G396:G404)</f>
        <v>84114.680000000008</v>
      </c>
      <c r="H395" s="230"/>
      <c r="I395" s="230">
        <f>SUM(I396:I404)</f>
        <v>0</v>
      </c>
      <c r="J395" s="230"/>
      <c r="K395" s="230">
        <f>SUM(K396:K404)</f>
        <v>84114.680000000008</v>
      </c>
      <c r="L395" s="230"/>
      <c r="M395" s="230">
        <f>SUM(M396:M404)</f>
        <v>101778.7628</v>
      </c>
      <c r="N395" s="229"/>
      <c r="O395" s="229">
        <f>SUM(O396:O404)</f>
        <v>0</v>
      </c>
      <c r="P395" s="229"/>
      <c r="Q395" s="229">
        <f>SUM(Q396:Q404)</f>
        <v>0</v>
      </c>
      <c r="R395" s="230"/>
      <c r="S395" s="230"/>
      <c r="T395" s="231"/>
      <c r="U395" s="225"/>
      <c r="V395" s="225">
        <f>SUM(V396:V404)</f>
        <v>0</v>
      </c>
      <c r="W395" s="225"/>
      <c r="X395" s="225"/>
      <c r="Y395" s="225"/>
      <c r="AG395" t="s">
        <v>113</v>
      </c>
    </row>
    <row r="396" spans="1:60" outlineLevel="1" x14ac:dyDescent="0.25">
      <c r="A396" s="233">
        <v>199</v>
      </c>
      <c r="B396" s="234" t="s">
        <v>657</v>
      </c>
      <c r="C396" s="252" t="s">
        <v>658</v>
      </c>
      <c r="D396" s="235" t="s">
        <v>659</v>
      </c>
      <c r="E396" s="236">
        <v>1</v>
      </c>
      <c r="F396" s="237">
        <v>2500</v>
      </c>
      <c r="G396" s="238">
        <f>ROUND(E396*F396,2)</f>
        <v>2500</v>
      </c>
      <c r="H396" s="237">
        <v>0</v>
      </c>
      <c r="I396" s="238">
        <f>ROUND(E396*H396,2)</f>
        <v>0</v>
      </c>
      <c r="J396" s="237">
        <v>2500</v>
      </c>
      <c r="K396" s="238">
        <f>ROUND(E396*J396,2)</f>
        <v>2500</v>
      </c>
      <c r="L396" s="238">
        <v>21</v>
      </c>
      <c r="M396" s="238">
        <f>G396*(1+L396/100)</f>
        <v>3025</v>
      </c>
      <c r="N396" s="236">
        <v>0</v>
      </c>
      <c r="O396" s="236">
        <f>ROUND(E396*N396,2)</f>
        <v>0</v>
      </c>
      <c r="P396" s="236">
        <v>0</v>
      </c>
      <c r="Q396" s="236">
        <f>ROUND(E396*P396,2)</f>
        <v>0</v>
      </c>
      <c r="R396" s="238"/>
      <c r="S396" s="238" t="s">
        <v>221</v>
      </c>
      <c r="T396" s="239" t="s">
        <v>222</v>
      </c>
      <c r="U396" s="222">
        <v>0</v>
      </c>
      <c r="V396" s="222">
        <f>ROUND(E396*U396,2)</f>
        <v>0</v>
      </c>
      <c r="W396" s="222"/>
      <c r="X396" s="222" t="s">
        <v>660</v>
      </c>
      <c r="Y396" s="222" t="s">
        <v>120</v>
      </c>
      <c r="Z396" s="212"/>
      <c r="AA396" s="212"/>
      <c r="AB396" s="212"/>
      <c r="AC396" s="212"/>
      <c r="AD396" s="212"/>
      <c r="AE396" s="212"/>
      <c r="AF396" s="212"/>
      <c r="AG396" s="212" t="s">
        <v>661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ht="21" outlineLevel="2" x14ac:dyDescent="0.25">
      <c r="A397" s="219"/>
      <c r="B397" s="220"/>
      <c r="C397" s="257" t="s">
        <v>662</v>
      </c>
      <c r="D397" s="250"/>
      <c r="E397" s="250"/>
      <c r="F397" s="250"/>
      <c r="G397" s="250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22"/>
      <c r="Z397" s="212"/>
      <c r="AA397" s="212"/>
      <c r="AB397" s="212"/>
      <c r="AC397" s="212"/>
      <c r="AD397" s="212"/>
      <c r="AE397" s="212"/>
      <c r="AF397" s="212"/>
      <c r="AG397" s="212" t="s">
        <v>177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40" t="str">
        <f>C397</f>
        <v>Náklady dodavatele vyplývající z povinností dodavatele stanovených obchodními podmínkami před zahájením stavebních prací. Tato skupina zahrnuje zejména náklady na přípravné činnosti.</v>
      </c>
      <c r="BB397" s="212"/>
      <c r="BC397" s="212"/>
      <c r="BD397" s="212"/>
      <c r="BE397" s="212"/>
      <c r="BF397" s="212"/>
      <c r="BG397" s="212"/>
      <c r="BH397" s="212"/>
    </row>
    <row r="398" spans="1:60" outlineLevel="2" x14ac:dyDescent="0.25">
      <c r="A398" s="219"/>
      <c r="B398" s="220"/>
      <c r="C398" s="254" t="s">
        <v>663</v>
      </c>
      <c r="D398" s="223"/>
      <c r="E398" s="224">
        <v>1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22"/>
      <c r="Z398" s="212"/>
      <c r="AA398" s="212"/>
      <c r="AB398" s="212"/>
      <c r="AC398" s="212"/>
      <c r="AD398" s="212"/>
      <c r="AE398" s="212"/>
      <c r="AF398" s="212"/>
      <c r="AG398" s="212" t="s">
        <v>125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5">
      <c r="A399" s="233">
        <v>200</v>
      </c>
      <c r="B399" s="234" t="s">
        <v>664</v>
      </c>
      <c r="C399" s="252" t="s">
        <v>665</v>
      </c>
      <c r="D399" s="235" t="s">
        <v>659</v>
      </c>
      <c r="E399" s="236">
        <v>1</v>
      </c>
      <c r="F399" s="237">
        <v>36273.19</v>
      </c>
      <c r="G399" s="238">
        <f>ROUND(E399*F399,2)</f>
        <v>36273.19</v>
      </c>
      <c r="H399" s="237">
        <v>0</v>
      </c>
      <c r="I399" s="238">
        <f>ROUND(E399*H399,2)</f>
        <v>0</v>
      </c>
      <c r="J399" s="237">
        <v>36273.19</v>
      </c>
      <c r="K399" s="238">
        <f>ROUND(E399*J399,2)</f>
        <v>36273.19</v>
      </c>
      <c r="L399" s="238">
        <v>21</v>
      </c>
      <c r="M399" s="238">
        <f>G399*(1+L399/100)</f>
        <v>43890.5599</v>
      </c>
      <c r="N399" s="236">
        <v>0</v>
      </c>
      <c r="O399" s="236">
        <f>ROUND(E399*N399,2)</f>
        <v>0</v>
      </c>
      <c r="P399" s="236">
        <v>0</v>
      </c>
      <c r="Q399" s="236">
        <f>ROUND(E399*P399,2)</f>
        <v>0</v>
      </c>
      <c r="R399" s="238"/>
      <c r="S399" s="238" t="s">
        <v>221</v>
      </c>
      <c r="T399" s="239" t="s">
        <v>222</v>
      </c>
      <c r="U399" s="222">
        <v>0</v>
      </c>
      <c r="V399" s="222">
        <f>ROUND(E399*U399,2)</f>
        <v>0</v>
      </c>
      <c r="W399" s="222"/>
      <c r="X399" s="222" t="s">
        <v>660</v>
      </c>
      <c r="Y399" s="222" t="s">
        <v>120</v>
      </c>
      <c r="Z399" s="212"/>
      <c r="AA399" s="212"/>
      <c r="AB399" s="212"/>
      <c r="AC399" s="212"/>
      <c r="AD399" s="212"/>
      <c r="AE399" s="212"/>
      <c r="AF399" s="212"/>
      <c r="AG399" s="212" t="s">
        <v>666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2" x14ac:dyDescent="0.25">
      <c r="A400" s="219"/>
      <c r="B400" s="220"/>
      <c r="C400" s="257" t="s">
        <v>667</v>
      </c>
      <c r="D400" s="250"/>
      <c r="E400" s="250"/>
      <c r="F400" s="250"/>
      <c r="G400" s="250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22"/>
      <c r="Z400" s="212"/>
      <c r="AA400" s="212"/>
      <c r="AB400" s="212"/>
      <c r="AC400" s="212"/>
      <c r="AD400" s="212"/>
      <c r="AE400" s="212"/>
      <c r="AF400" s="212"/>
      <c r="AG400" s="212" t="s">
        <v>177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5">
      <c r="A401" s="233">
        <v>201</v>
      </c>
      <c r="B401" s="234" t="s">
        <v>668</v>
      </c>
      <c r="C401" s="252" t="s">
        <v>669</v>
      </c>
      <c r="D401" s="235" t="s">
        <v>659</v>
      </c>
      <c r="E401" s="236">
        <v>1</v>
      </c>
      <c r="F401" s="237">
        <v>30227.66</v>
      </c>
      <c r="G401" s="238">
        <f>ROUND(E401*F401,2)</f>
        <v>30227.66</v>
      </c>
      <c r="H401" s="237">
        <v>0</v>
      </c>
      <c r="I401" s="238">
        <f>ROUND(E401*H401,2)</f>
        <v>0</v>
      </c>
      <c r="J401" s="237">
        <v>30227.66</v>
      </c>
      <c r="K401" s="238">
        <f>ROUND(E401*J401,2)</f>
        <v>30227.66</v>
      </c>
      <c r="L401" s="238">
        <v>21</v>
      </c>
      <c r="M401" s="238">
        <f>G401*(1+L401/100)</f>
        <v>36575.4686</v>
      </c>
      <c r="N401" s="236">
        <v>0</v>
      </c>
      <c r="O401" s="236">
        <f>ROUND(E401*N401,2)</f>
        <v>0</v>
      </c>
      <c r="P401" s="236">
        <v>0</v>
      </c>
      <c r="Q401" s="236">
        <f>ROUND(E401*P401,2)</f>
        <v>0</v>
      </c>
      <c r="R401" s="238"/>
      <c r="S401" s="238" t="s">
        <v>221</v>
      </c>
      <c r="T401" s="239" t="s">
        <v>222</v>
      </c>
      <c r="U401" s="222">
        <v>0</v>
      </c>
      <c r="V401" s="222">
        <f>ROUND(E401*U401,2)</f>
        <v>0</v>
      </c>
      <c r="W401" s="222"/>
      <c r="X401" s="222" t="s">
        <v>660</v>
      </c>
      <c r="Y401" s="222" t="s">
        <v>120</v>
      </c>
      <c r="Z401" s="212"/>
      <c r="AA401" s="212"/>
      <c r="AB401" s="212"/>
      <c r="AC401" s="212"/>
      <c r="AD401" s="212"/>
      <c r="AE401" s="212"/>
      <c r="AF401" s="212"/>
      <c r="AG401" s="212" t="s">
        <v>666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1" outlineLevel="2" x14ac:dyDescent="0.25">
      <c r="A402" s="219"/>
      <c r="B402" s="220"/>
      <c r="C402" s="257" t="s">
        <v>670</v>
      </c>
      <c r="D402" s="250"/>
      <c r="E402" s="250"/>
      <c r="F402" s="250"/>
      <c r="G402" s="250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22"/>
      <c r="Z402" s="212"/>
      <c r="AA402" s="212"/>
      <c r="AB402" s="212"/>
      <c r="AC402" s="212"/>
      <c r="AD402" s="212"/>
      <c r="AE402" s="212"/>
      <c r="AF402" s="212"/>
      <c r="AG402" s="212" t="s">
        <v>177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40" t="str">
        <f>C402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5">
      <c r="A403" s="233">
        <v>202</v>
      </c>
      <c r="B403" s="234" t="s">
        <v>671</v>
      </c>
      <c r="C403" s="252" t="s">
        <v>672</v>
      </c>
      <c r="D403" s="235" t="s">
        <v>659</v>
      </c>
      <c r="E403" s="236">
        <v>1</v>
      </c>
      <c r="F403" s="237">
        <v>15113.83</v>
      </c>
      <c r="G403" s="238">
        <f>ROUND(E403*F403,2)</f>
        <v>15113.83</v>
      </c>
      <c r="H403" s="237">
        <v>0</v>
      </c>
      <c r="I403" s="238">
        <f>ROUND(E403*H403,2)</f>
        <v>0</v>
      </c>
      <c r="J403" s="237">
        <v>15113.83</v>
      </c>
      <c r="K403" s="238">
        <f>ROUND(E403*J403,2)</f>
        <v>15113.83</v>
      </c>
      <c r="L403" s="238">
        <v>21</v>
      </c>
      <c r="M403" s="238">
        <f>G403*(1+L403/100)</f>
        <v>18287.7343</v>
      </c>
      <c r="N403" s="236">
        <v>0</v>
      </c>
      <c r="O403" s="236">
        <f>ROUND(E403*N403,2)</f>
        <v>0</v>
      </c>
      <c r="P403" s="236">
        <v>0</v>
      </c>
      <c r="Q403" s="236">
        <f>ROUND(E403*P403,2)</f>
        <v>0</v>
      </c>
      <c r="R403" s="238"/>
      <c r="S403" s="238" t="s">
        <v>118</v>
      </c>
      <c r="T403" s="239" t="s">
        <v>222</v>
      </c>
      <c r="U403" s="222">
        <v>0</v>
      </c>
      <c r="V403" s="222">
        <f>ROUND(E403*U403,2)</f>
        <v>0</v>
      </c>
      <c r="W403" s="222"/>
      <c r="X403" s="222" t="s">
        <v>660</v>
      </c>
      <c r="Y403" s="222" t="s">
        <v>120</v>
      </c>
      <c r="Z403" s="212"/>
      <c r="AA403" s="212"/>
      <c r="AB403" s="212"/>
      <c r="AC403" s="212"/>
      <c r="AD403" s="212"/>
      <c r="AE403" s="212"/>
      <c r="AF403" s="212"/>
      <c r="AG403" s="212" t="s">
        <v>666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25">
      <c r="A404" s="219"/>
      <c r="B404" s="220"/>
      <c r="C404" s="257" t="s">
        <v>673</v>
      </c>
      <c r="D404" s="250"/>
      <c r="E404" s="250"/>
      <c r="F404" s="250"/>
      <c r="G404" s="250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22"/>
      <c r="Z404" s="212"/>
      <c r="AA404" s="212"/>
      <c r="AB404" s="212"/>
      <c r="AC404" s="212"/>
      <c r="AD404" s="212"/>
      <c r="AE404" s="212"/>
      <c r="AF404" s="212"/>
      <c r="AG404" s="212" t="s">
        <v>177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x14ac:dyDescent="0.25">
      <c r="A405" s="226" t="s">
        <v>112</v>
      </c>
      <c r="B405" s="227" t="s">
        <v>84</v>
      </c>
      <c r="C405" s="251" t="s">
        <v>28</v>
      </c>
      <c r="D405" s="228"/>
      <c r="E405" s="229"/>
      <c r="F405" s="230"/>
      <c r="G405" s="230">
        <f>SUMIF(AG406:AG410,"&lt;&gt;NOR",G406:G410)</f>
        <v>50341.48</v>
      </c>
      <c r="H405" s="230"/>
      <c r="I405" s="230">
        <f>SUM(I406:I410)</f>
        <v>0</v>
      </c>
      <c r="J405" s="230"/>
      <c r="K405" s="230">
        <f>SUM(K406:K410)</f>
        <v>50341.48</v>
      </c>
      <c r="L405" s="230"/>
      <c r="M405" s="230">
        <f>SUM(M406:M410)</f>
        <v>60913.190800000004</v>
      </c>
      <c r="N405" s="229"/>
      <c r="O405" s="229">
        <f>SUM(O406:O410)</f>
        <v>0</v>
      </c>
      <c r="P405" s="229"/>
      <c r="Q405" s="229">
        <f>SUM(Q406:Q410)</f>
        <v>0</v>
      </c>
      <c r="R405" s="230"/>
      <c r="S405" s="230"/>
      <c r="T405" s="231"/>
      <c r="U405" s="225"/>
      <c r="V405" s="225">
        <f>SUM(V406:V410)</f>
        <v>0</v>
      </c>
      <c r="W405" s="225"/>
      <c r="X405" s="225"/>
      <c r="Y405" s="225"/>
      <c r="AG405" t="s">
        <v>113</v>
      </c>
    </row>
    <row r="406" spans="1:60" outlineLevel="1" x14ac:dyDescent="0.25">
      <c r="A406" s="233">
        <v>203</v>
      </c>
      <c r="B406" s="234" t="s">
        <v>674</v>
      </c>
      <c r="C406" s="252" t="s">
        <v>675</v>
      </c>
      <c r="D406" s="235" t="s">
        <v>659</v>
      </c>
      <c r="E406" s="236">
        <v>1</v>
      </c>
      <c r="F406" s="237">
        <v>45341.48</v>
      </c>
      <c r="G406" s="238">
        <f>ROUND(E406*F406,2)</f>
        <v>45341.48</v>
      </c>
      <c r="H406" s="237">
        <v>0</v>
      </c>
      <c r="I406" s="238">
        <f>ROUND(E406*H406,2)</f>
        <v>0</v>
      </c>
      <c r="J406" s="237">
        <v>45341.48</v>
      </c>
      <c r="K406" s="238">
        <f>ROUND(E406*J406,2)</f>
        <v>45341.48</v>
      </c>
      <c r="L406" s="238">
        <v>21</v>
      </c>
      <c r="M406" s="238">
        <f>G406*(1+L406/100)</f>
        <v>54863.190800000004</v>
      </c>
      <c r="N406" s="236">
        <v>0</v>
      </c>
      <c r="O406" s="236">
        <f>ROUND(E406*N406,2)</f>
        <v>0</v>
      </c>
      <c r="P406" s="236">
        <v>0</v>
      </c>
      <c r="Q406" s="236">
        <f>ROUND(E406*P406,2)</f>
        <v>0</v>
      </c>
      <c r="R406" s="238"/>
      <c r="S406" s="238" t="s">
        <v>118</v>
      </c>
      <c r="T406" s="239" t="s">
        <v>222</v>
      </c>
      <c r="U406" s="222">
        <v>0</v>
      </c>
      <c r="V406" s="222">
        <f>ROUND(E406*U406,2)</f>
        <v>0</v>
      </c>
      <c r="W406" s="222"/>
      <c r="X406" s="222" t="s">
        <v>660</v>
      </c>
      <c r="Y406" s="222" t="s">
        <v>120</v>
      </c>
      <c r="Z406" s="212"/>
      <c r="AA406" s="212"/>
      <c r="AB406" s="212"/>
      <c r="AC406" s="212"/>
      <c r="AD406" s="212"/>
      <c r="AE406" s="212"/>
      <c r="AF406" s="212"/>
      <c r="AG406" s="212" t="s">
        <v>666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ht="31.2" outlineLevel="2" x14ac:dyDescent="0.25">
      <c r="A407" s="219"/>
      <c r="B407" s="220"/>
      <c r="C407" s="257" t="s">
        <v>676</v>
      </c>
      <c r="D407" s="250"/>
      <c r="E407" s="250"/>
      <c r="F407" s="250"/>
      <c r="G407" s="250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22"/>
      <c r="Z407" s="212"/>
      <c r="AA407" s="212"/>
      <c r="AB407" s="212"/>
      <c r="AC407" s="212"/>
      <c r="AD407" s="212"/>
      <c r="AE407" s="212"/>
      <c r="AF407" s="212"/>
      <c r="AG407" s="212" t="s">
        <v>177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40" t="str">
        <f>C407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5">
      <c r="A408" s="233">
        <v>204</v>
      </c>
      <c r="B408" s="234" t="s">
        <v>677</v>
      </c>
      <c r="C408" s="252" t="s">
        <v>678</v>
      </c>
      <c r="D408" s="235" t="s">
        <v>659</v>
      </c>
      <c r="E408" s="236">
        <v>1</v>
      </c>
      <c r="F408" s="237">
        <v>5000</v>
      </c>
      <c r="G408" s="238">
        <f>ROUND(E408*F408,2)</f>
        <v>5000</v>
      </c>
      <c r="H408" s="237">
        <v>0</v>
      </c>
      <c r="I408" s="238">
        <f>ROUND(E408*H408,2)</f>
        <v>0</v>
      </c>
      <c r="J408" s="237">
        <v>5000</v>
      </c>
      <c r="K408" s="238">
        <f>ROUND(E408*J408,2)</f>
        <v>5000</v>
      </c>
      <c r="L408" s="238">
        <v>21</v>
      </c>
      <c r="M408" s="238">
        <f>G408*(1+L408/100)</f>
        <v>6050</v>
      </c>
      <c r="N408" s="236">
        <v>0</v>
      </c>
      <c r="O408" s="236">
        <f>ROUND(E408*N408,2)</f>
        <v>0</v>
      </c>
      <c r="P408" s="236">
        <v>0</v>
      </c>
      <c r="Q408" s="236">
        <f>ROUND(E408*P408,2)</f>
        <v>0</v>
      </c>
      <c r="R408" s="238"/>
      <c r="S408" s="238" t="s">
        <v>221</v>
      </c>
      <c r="T408" s="239" t="s">
        <v>222</v>
      </c>
      <c r="U408" s="222">
        <v>0</v>
      </c>
      <c r="V408" s="222">
        <f>ROUND(E408*U408,2)</f>
        <v>0</v>
      </c>
      <c r="W408" s="222"/>
      <c r="X408" s="222" t="s">
        <v>660</v>
      </c>
      <c r="Y408" s="222" t="s">
        <v>120</v>
      </c>
      <c r="Z408" s="212"/>
      <c r="AA408" s="212"/>
      <c r="AB408" s="212"/>
      <c r="AC408" s="212"/>
      <c r="AD408" s="212"/>
      <c r="AE408" s="212"/>
      <c r="AF408" s="212"/>
      <c r="AG408" s="212" t="s">
        <v>661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1" outlineLevel="2" x14ac:dyDescent="0.25">
      <c r="A409" s="219"/>
      <c r="B409" s="220"/>
      <c r="C409" s="257" t="s">
        <v>679</v>
      </c>
      <c r="D409" s="250"/>
      <c r="E409" s="250"/>
      <c r="F409" s="250"/>
      <c r="G409" s="250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22"/>
      <c r="Z409" s="212"/>
      <c r="AA409" s="212"/>
      <c r="AB409" s="212"/>
      <c r="AC409" s="212"/>
      <c r="AD409" s="212"/>
      <c r="AE409" s="212"/>
      <c r="AF409" s="212"/>
      <c r="AG409" s="212" t="s">
        <v>177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40" t="str">
        <f>C409</f>
        <v>Náklady zhotovitele, související s prováděním zkoušek a revizí předepsaných technickými normami nebo objednatelem a které jsou pro provedení díla nezbytné.</v>
      </c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25">
      <c r="A410" s="219"/>
      <c r="B410" s="220"/>
      <c r="C410" s="254" t="s">
        <v>680</v>
      </c>
      <c r="D410" s="223"/>
      <c r="E410" s="224">
        <v>1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22"/>
      <c r="Z410" s="212"/>
      <c r="AA410" s="212"/>
      <c r="AB410" s="212"/>
      <c r="AC410" s="212"/>
      <c r="AD410" s="212"/>
      <c r="AE410" s="212"/>
      <c r="AF410" s="212"/>
      <c r="AG410" s="212" t="s">
        <v>125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x14ac:dyDescent="0.25">
      <c r="A411" s="3"/>
      <c r="B411" s="4"/>
      <c r="C411" s="258"/>
      <c r="D411" s="6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AE411">
        <v>12</v>
      </c>
      <c r="AF411">
        <v>21</v>
      </c>
      <c r="AG411" t="s">
        <v>98</v>
      </c>
    </row>
    <row r="412" spans="1:60" x14ac:dyDescent="0.25">
      <c r="A412" s="215"/>
      <c r="B412" s="216" t="s">
        <v>29</v>
      </c>
      <c r="C412" s="259"/>
      <c r="D412" s="217"/>
      <c r="E412" s="218"/>
      <c r="F412" s="218"/>
      <c r="G412" s="232">
        <f>G8+G45+G50+G61+G94+G161+G255+G260+G359+G374+G395+G405</f>
        <v>3157221.78</v>
      </c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AE412">
        <f>SUMIF(L7:L410,AE411,G7:G410)</f>
        <v>0</v>
      </c>
      <c r="AF412">
        <f>SUMIF(L7:L410,AF411,G7:G410)</f>
        <v>3157221.7800000007</v>
      </c>
      <c r="AG412" t="s">
        <v>681</v>
      </c>
    </row>
    <row r="413" spans="1:60" x14ac:dyDescent="0.25">
      <c r="C413" s="260"/>
      <c r="D413" s="10"/>
      <c r="AG413" t="s">
        <v>682</v>
      </c>
    </row>
    <row r="414" spans="1:60" x14ac:dyDescent="0.25">
      <c r="D414" s="10"/>
    </row>
    <row r="415" spans="1:60" x14ac:dyDescent="0.25">
      <c r="D415" s="10"/>
    </row>
    <row r="416" spans="1:60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sghCMiOWPU7N5KYZkFqqldb5Byk4ybCZUwO3HG90wqpxzmZojCdPOW4YTmNDmhT48P3C/X+LX9DRCtFN3W5I9w==" saltValue="KrUhtCihbF5Dshlw3Eji0A==" spinCount="100000" sheet="1" formatRows="0"/>
  <mergeCells count="94">
    <mergeCell ref="C402:G402"/>
    <mergeCell ref="C404:G404"/>
    <mergeCell ref="C407:G407"/>
    <mergeCell ref="C409:G409"/>
    <mergeCell ref="C384:G384"/>
    <mergeCell ref="C386:G386"/>
    <mergeCell ref="C388:G388"/>
    <mergeCell ref="C394:G394"/>
    <mergeCell ref="C397:G397"/>
    <mergeCell ref="C400:G400"/>
    <mergeCell ref="C370:G370"/>
    <mergeCell ref="C373:G373"/>
    <mergeCell ref="C376:G376"/>
    <mergeCell ref="C378:G378"/>
    <mergeCell ref="C380:G380"/>
    <mergeCell ref="C382:G382"/>
    <mergeCell ref="C358:G358"/>
    <mergeCell ref="C361:G361"/>
    <mergeCell ref="C362:G362"/>
    <mergeCell ref="C363:G363"/>
    <mergeCell ref="C367:G367"/>
    <mergeCell ref="C368:G368"/>
    <mergeCell ref="C220:G220"/>
    <mergeCell ref="C249:G249"/>
    <mergeCell ref="C251:G251"/>
    <mergeCell ref="C254:G254"/>
    <mergeCell ref="C259:G259"/>
    <mergeCell ref="C289:G289"/>
    <mergeCell ref="C204:G204"/>
    <mergeCell ref="C207:G207"/>
    <mergeCell ref="C210:G210"/>
    <mergeCell ref="C213:G213"/>
    <mergeCell ref="C215:G215"/>
    <mergeCell ref="C217:G217"/>
    <mergeCell ref="C188:G188"/>
    <mergeCell ref="C193:G193"/>
    <mergeCell ref="C194:G194"/>
    <mergeCell ref="C198:G198"/>
    <mergeCell ref="C199:G199"/>
    <mergeCell ref="C203:G203"/>
    <mergeCell ref="C170:G170"/>
    <mergeCell ref="C175:G175"/>
    <mergeCell ref="C176:G176"/>
    <mergeCell ref="C181:G181"/>
    <mergeCell ref="C182:G182"/>
    <mergeCell ref="C187:G187"/>
    <mergeCell ref="C145:G145"/>
    <mergeCell ref="C160:G160"/>
    <mergeCell ref="C163:G163"/>
    <mergeCell ref="C165:G165"/>
    <mergeCell ref="C167:G167"/>
    <mergeCell ref="C169:G169"/>
    <mergeCell ref="C128:G128"/>
    <mergeCell ref="C130:G130"/>
    <mergeCell ref="C132:G132"/>
    <mergeCell ref="C139:G139"/>
    <mergeCell ref="C141:G141"/>
    <mergeCell ref="C143:G143"/>
    <mergeCell ref="C116:G116"/>
    <mergeCell ref="C118:G118"/>
    <mergeCell ref="C120:G120"/>
    <mergeCell ref="C122:G122"/>
    <mergeCell ref="C124:G124"/>
    <mergeCell ref="C126:G126"/>
    <mergeCell ref="C108:G108"/>
    <mergeCell ref="C110:G110"/>
    <mergeCell ref="C111:G111"/>
    <mergeCell ref="C112:G112"/>
    <mergeCell ref="C114:G114"/>
    <mergeCell ref="C115:G115"/>
    <mergeCell ref="C98:G98"/>
    <mergeCell ref="C100:G100"/>
    <mergeCell ref="C102:G102"/>
    <mergeCell ref="C104:G104"/>
    <mergeCell ref="C106:G106"/>
    <mergeCell ref="C107:G107"/>
    <mergeCell ref="C42:G42"/>
    <mergeCell ref="C47:G47"/>
    <mergeCell ref="C48:G48"/>
    <mergeCell ref="C59:G59"/>
    <mergeCell ref="C93:G93"/>
    <mergeCell ref="C96:G96"/>
    <mergeCell ref="C18:G18"/>
    <mergeCell ref="C20:G20"/>
    <mergeCell ref="C23:G23"/>
    <mergeCell ref="C28:G28"/>
    <mergeCell ref="C33:G33"/>
    <mergeCell ref="C38:G3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SO02 Pol'!Názvy_tisku</vt:lpstr>
      <vt:lpstr>oadresa</vt:lpstr>
      <vt:lpstr>Stavba!Objednatel</vt:lpstr>
      <vt:lpstr>Stavba!Objekt</vt:lpstr>
      <vt:lpstr>'SO 02 SO02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2025-03-12T19:32:42Z</dcterms:modified>
</cp:coreProperties>
</file>